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515" windowHeight="10035" firstSheet="2" activeTab="5"/>
  </bookViews>
  <sheets>
    <sheet name="Source SOeS" sheetId="1" r:id="rId1"/>
    <sheet name="Données Source 1980 à 2008" sheetId="11" r:id="rId2"/>
    <sheet name="Enoncé" sheetId="3" r:id="rId3"/>
    <sheet name="Calculs et Q3, Q4, Q5 " sheetId="2" r:id="rId4"/>
    <sheet name="Q1 Q2 Nuage et courbe tendance" sheetId="8" r:id="rId5"/>
    <sheet name="Q6 Estimations 2 méthodes" sheetId="10" r:id="rId6"/>
  </sheets>
  <calcPr calcId="145621"/>
</workbook>
</file>

<file path=xl/calcChain.xml><?xml version="1.0" encoding="utf-8"?>
<calcChain xmlns="http://schemas.openxmlformats.org/spreadsheetml/2006/main">
  <c r="F31" i="2" l="1"/>
  <c r="F32" i="2"/>
  <c r="E23" i="2"/>
  <c r="E24" i="2"/>
  <c r="E25" i="2"/>
  <c r="E26" i="2"/>
  <c r="E27" i="2"/>
  <c r="E28" i="2"/>
  <c r="E29" i="2"/>
  <c r="E30" i="2"/>
  <c r="E31" i="2"/>
  <c r="E3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H21" i="2"/>
  <c r="H20" i="2"/>
  <c r="I8" i="2"/>
  <c r="F23" i="2" l="1"/>
  <c r="F24" i="2"/>
  <c r="F25" i="2"/>
  <c r="F26" i="2"/>
  <c r="F27" i="2"/>
  <c r="F28" i="2"/>
  <c r="F29" i="2"/>
  <c r="F30" i="2"/>
  <c r="D21" i="2"/>
  <c r="D22" i="2"/>
  <c r="D23" i="2"/>
  <c r="D24" i="2"/>
  <c r="D25" i="2"/>
  <c r="D26" i="2"/>
  <c r="D27" i="2"/>
  <c r="D28" i="2"/>
  <c r="D29" i="2"/>
  <c r="D3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2" i="2"/>
</calcChain>
</file>

<file path=xl/sharedStrings.xml><?xml version="1.0" encoding="utf-8"?>
<sst xmlns="http://schemas.openxmlformats.org/spreadsheetml/2006/main" count="61" uniqueCount="52">
  <si>
    <t>Transports de voyageurs dans les aéroports français en 2010</t>
  </si>
  <si>
    <t>en milliers de passagers</t>
  </si>
  <si>
    <t>Métropole - International</t>
  </si>
  <si>
    <t>dont :</t>
  </si>
  <si>
    <t>Métropole - Europe</t>
  </si>
  <si>
    <t>Métropole - Afrique</t>
  </si>
  <si>
    <t>Métropole - Amérique</t>
  </si>
  <si>
    <t>Métropole - Intérieur</t>
  </si>
  <si>
    <t>Paris - régions</t>
  </si>
  <si>
    <t>Régions - régions</t>
  </si>
  <si>
    <t>Métropole - outre-mer</t>
  </si>
  <si>
    <t>Total métropole</t>
  </si>
  <si>
    <t>Outre-mer - International</t>
  </si>
  <si>
    <t>Outre-mer - outre-mer</t>
  </si>
  <si>
    <t>Total</t>
  </si>
  <si>
    <t>r : données révisées.</t>
  </si>
  <si>
    <t>Source : service de l'observation et des statistiques (SOeS), comptes des transports.</t>
  </si>
  <si>
    <t>Années X</t>
  </si>
  <si>
    <t>X*=X</t>
  </si>
  <si>
    <t xml:space="preserve">Y* </t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</si>
  <si>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</si>
  <si>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</si>
  <si>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</si>
  <si>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</si>
  <si>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</si>
  <si>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</si>
  <si>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</si>
  <si>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Degré de liberté</t>
  </si>
  <si>
    <t>Somme des carrés</t>
  </si>
  <si>
    <t>Moyenne des carrés</t>
  </si>
  <si>
    <t>F</t>
  </si>
  <si>
    <t>Valeur critique de F</t>
  </si>
  <si>
    <t>Régression</t>
  </si>
  <si>
    <t>Résidus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</si>
  <si>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</si>
  <si>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</si>
  <si>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</si>
  <si>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</si>
  <si>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</si>
  <si>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</si>
  <si>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</si>
  <si>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b</t>
  </si>
  <si>
    <t>Constante</t>
  </si>
  <si>
    <t>a</t>
  </si>
  <si>
    <t>Variable X 1</t>
  </si>
  <si>
    <t>Y Nombre réel de voyageurs Métropole - International</t>
  </si>
  <si>
    <t>Estimation exponentielle avec a, b "afficher une courbe de tendance"</t>
  </si>
  <si>
    <t>Courbe tendance</t>
  </si>
  <si>
    <t>r deux</t>
  </si>
  <si>
    <t>B</t>
  </si>
  <si>
    <t>A</t>
  </si>
  <si>
    <t xml:space="preserve">Estimation exponentielle avec a, b utilitaires (se placer en J4 et prendre C et 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</si>
</sst>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9"/>
      <name val="Verdana"/>
      <family val="2"/>
    </font>
    <font>
      <i/>
      <sz val="9"/>
      <color indexed="16"/>
      <name val="Verdana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6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mediumGray">
        <fgColor indexed="9"/>
        <bgColor indexed="22"/>
      </patternFill>
    </fill>
    <fill>
      <patternFill patternType="solid">
        <fgColor indexed="21"/>
        <bgColor indexed="9"/>
      </patternFill>
    </fill>
    <fill>
      <patternFill patternType="mediumGray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mediumGray">
        <fgColor indexed="9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E3CB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2" borderId="1">
      <alignment vertical="center"/>
    </xf>
    <xf numFmtId="165" fontId="4" fillId="2" borderId="1">
      <alignment vertical="center"/>
    </xf>
    <xf numFmtId="164" fontId="5" fillId="2" borderId="1">
      <alignment vertical="center"/>
    </xf>
    <xf numFmtId="0" fontId="2" fillId="3" borderId="2" applyBorder="0">
      <alignment horizontal="left" vertical="center"/>
    </xf>
    <xf numFmtId="49" fontId="2" fillId="2" borderId="3">
      <alignment vertical="center" wrapText="1"/>
    </xf>
    <xf numFmtId="0" fontId="2" fillId="4" borderId="4">
      <alignment horizontal="left" vertical="center" wrapText="1"/>
    </xf>
    <xf numFmtId="0" fontId="6" fillId="4" borderId="3">
      <alignment horizontal="left" vertical="center" wrapText="1"/>
    </xf>
    <xf numFmtId="0" fontId="2" fillId="5" borderId="3">
      <alignment horizontal="left" vertical="center" wrapText="1"/>
    </xf>
    <xf numFmtId="0" fontId="2" fillId="6" borderId="3">
      <alignment horizontal="left" vertical="center" wrapText="1"/>
    </xf>
    <xf numFmtId="0" fontId="1" fillId="0" borderId="0"/>
  </cellStyleXfs>
  <cellXfs count="63">
    <xf numFmtId="0" fontId="0" fillId="0" borderId="0" xfId="0"/>
    <xf numFmtId="0" fontId="2" fillId="0" borderId="0" xfId="1"/>
    <xf numFmtId="0" fontId="2" fillId="0" borderId="0" xfId="1" applyFont="1" applyFill="1"/>
    <xf numFmtId="0" fontId="2" fillId="0" borderId="0" xfId="1" applyFill="1"/>
    <xf numFmtId="0" fontId="2" fillId="0" borderId="0" xfId="1" applyFill="1" applyBorder="1"/>
    <xf numFmtId="3" fontId="9" fillId="0" borderId="0" xfId="1" applyNumberFormat="1" applyFont="1" applyFill="1" applyBorder="1"/>
    <xf numFmtId="0" fontId="11" fillId="0" borderId="0" xfId="1" applyFont="1" applyFill="1" applyBorder="1"/>
    <xf numFmtId="0" fontId="9" fillId="0" borderId="0" xfId="1" applyFont="1" applyFill="1" applyAlignment="1">
      <alignment vertical="center"/>
    </xf>
    <xf numFmtId="0" fontId="2" fillId="0" borderId="0" xfId="1" applyFont="1"/>
    <xf numFmtId="0" fontId="9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/>
    </xf>
    <xf numFmtId="0" fontId="2" fillId="0" borderId="0" xfId="1" applyFont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0" fillId="0" borderId="0" xfId="0" applyFont="1"/>
    <xf numFmtId="0" fontId="15" fillId="7" borderId="0" xfId="1" applyFont="1" applyFill="1" applyBorder="1" applyAlignment="1">
      <alignment horizontal="center" vertical="center"/>
    </xf>
    <xf numFmtId="3" fontId="15" fillId="7" borderId="0" xfId="1" applyNumberFormat="1" applyFont="1" applyFill="1" applyBorder="1" applyAlignment="1">
      <alignment horizontal="right" vertical="center"/>
    </xf>
    <xf numFmtId="0" fontId="16" fillId="9" borderId="0" xfId="11" applyFont="1" applyFill="1" applyAlignment="1">
      <alignment vertical="top"/>
    </xf>
    <xf numFmtId="0" fontId="1" fillId="0" borderId="0" xfId="11"/>
    <xf numFmtId="0" fontId="13" fillId="9" borderId="0" xfId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vertical="center" wrapText="1"/>
    </xf>
    <xf numFmtId="0" fontId="14" fillId="8" borderId="0" xfId="1" applyFont="1" applyFill="1" applyBorder="1" applyAlignment="1">
      <alignment vertical="center" wrapText="1"/>
    </xf>
    <xf numFmtId="0" fontId="14" fillId="11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7" fillId="10" borderId="5" xfId="11" applyNumberFormat="1" applyFont="1" applyFill="1" applyBorder="1" applyAlignment="1">
      <alignment horizontal="center" vertical="top" wrapText="1" readingOrder="1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Continuous"/>
    </xf>
    <xf numFmtId="0" fontId="0" fillId="8" borderId="0" xfId="0" applyFill="1" applyBorder="1" applyAlignment="1"/>
    <xf numFmtId="0" fontId="0" fillId="8" borderId="0" xfId="0" applyFill="1"/>
    <xf numFmtId="3" fontId="9" fillId="11" borderId="0" xfId="1" applyNumberFormat="1" applyFont="1" applyFill="1" applyBorder="1" applyAlignment="1">
      <alignment horizontal="right" vertical="center"/>
    </xf>
    <xf numFmtId="0" fontId="0" fillId="11" borderId="0" xfId="0" applyFill="1"/>
    <xf numFmtId="166" fontId="15" fillId="11" borderId="0" xfId="1" applyNumberFormat="1" applyFont="1" applyFill="1" applyBorder="1" applyAlignment="1">
      <alignment horizontal="right" vertical="center"/>
    </xf>
    <xf numFmtId="3" fontId="12" fillId="8" borderId="0" xfId="1" applyNumberFormat="1" applyFont="1" applyFill="1" applyBorder="1" applyAlignment="1">
      <alignment horizontal="right" vertical="center"/>
    </xf>
    <xf numFmtId="166" fontId="12" fillId="8" borderId="0" xfId="1" applyNumberFormat="1" applyFont="1" applyFill="1" applyBorder="1" applyAlignment="1">
      <alignment horizontal="right" vertical="center"/>
    </xf>
    <xf numFmtId="1" fontId="17" fillId="8" borderId="5" xfId="11" applyNumberFormat="1" applyFont="1" applyFill="1" applyBorder="1" applyAlignment="1">
      <alignment horizontal="center" vertical="top" wrapText="1" readingOrder="1"/>
    </xf>
    <xf numFmtId="1" fontId="17" fillId="11" borderId="5" xfId="11" applyNumberFormat="1" applyFont="1" applyFill="1" applyBorder="1" applyAlignment="1">
      <alignment horizontal="center" vertical="top" wrapText="1" readingOrder="1"/>
    </xf>
    <xf numFmtId="0" fontId="14" fillId="7" borderId="0" xfId="1" applyFont="1" applyFill="1" applyBorder="1" applyAlignment="1">
      <alignment horizontal="center" vertical="center"/>
    </xf>
    <xf numFmtId="3" fontId="14" fillId="11" borderId="0" xfId="1" applyNumberFormat="1" applyFont="1" applyFill="1" applyBorder="1" applyAlignment="1">
      <alignment horizontal="right" vertical="center"/>
    </xf>
    <xf numFmtId="0" fontId="9" fillId="7" borderId="0" xfId="1" applyFont="1" applyFill="1" applyBorder="1" applyAlignment="1">
      <alignment vertical="center"/>
    </xf>
    <xf numFmtId="3" fontId="9" fillId="7" borderId="0" xfId="1" applyNumberFormat="1" applyFont="1" applyFill="1" applyBorder="1" applyAlignment="1">
      <alignment horizontal="right" vertical="center"/>
    </xf>
    <xf numFmtId="0" fontId="0" fillId="7" borderId="0" xfId="0" applyFill="1"/>
    <xf numFmtId="0" fontId="2" fillId="7" borderId="0" xfId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0" fillId="0" borderId="0" xfId="0" applyFill="1"/>
  </cellXfs>
  <cellStyles count="12">
    <cellStyle name="Normal" xfId="0" builtinId="0"/>
    <cellStyle name="Normal 2" xfId="1"/>
    <cellStyle name="Normal 3" xfId="11"/>
    <cellStyle name="tableau | cellule | normal | decimal 1" xfId="2"/>
    <cellStyle name="tableau | cellule | normal | pourcentage | decimal 1" xfId="3"/>
    <cellStyle name="tableau | cellule | total | decimal 1" xfId="4"/>
    <cellStyle name="tableau | coin superieur gauche" xfId="5"/>
    <cellStyle name="tableau | entete-colonne | series" xfId="6"/>
    <cellStyle name="tableau | entete-ligne | normal" xfId="7"/>
    <cellStyle name="tableau | entete-ligne | total" xfId="8"/>
    <cellStyle name="tableau | ligne-titre | niveau1" xfId="9"/>
    <cellStyle name="tableau | ligne-titre | niveau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179534936472051E-2"/>
          <c:y val="9.6424587230485012E-2"/>
          <c:w val="0.91176394033092223"/>
          <c:h val="0.85952591741641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'Calculs et Q3, Q4, Q5 '!$B$1</c:f>
              <c:strCache>
                <c:ptCount val="1"/>
                <c:pt idx="0">
                  <c:v>Y Nombre réel de voyageurs Métropole - International</c:v>
                </c:pt>
              </c:strCache>
            </c:strRef>
          </c:tx>
          <c:spPr>
            <a:ln w="4762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7.129371055085007E-2"/>
                  <c:y val="2.145286221333337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</c:trendlineLbl>
          </c:trendline>
          <c:xVal>
            <c:numRef>
              <c:f>'Calculs et Q3, Q4, Q5 '!$A$2:$A$30</c:f>
              <c:numCache>
                <c:formatCode>General</c:formatCode>
                <c:ptCount val="2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</c:numCache>
            </c:numRef>
          </c:xVal>
          <c:yVal>
            <c:numRef>
              <c:f>'Calculs et Q3, Q4, Q5 '!$B$2:$B$30</c:f>
              <c:numCache>
                <c:formatCode>#,##0</c:formatCode>
                <c:ptCount val="29"/>
                <c:pt idx="0">
                  <c:v>21975.1</c:v>
                </c:pt>
                <c:pt idx="1">
                  <c:v>22874.2</c:v>
                </c:pt>
                <c:pt idx="2">
                  <c:v>24687.9</c:v>
                </c:pt>
                <c:pt idx="3">
                  <c:v>23403.7</c:v>
                </c:pt>
                <c:pt idx="4">
                  <c:v>24868.400000000001</c:v>
                </c:pt>
                <c:pt idx="5">
                  <c:v>26375</c:v>
                </c:pt>
                <c:pt idx="6">
                  <c:v>26021.9</c:v>
                </c:pt>
                <c:pt idx="7">
                  <c:v>28477</c:v>
                </c:pt>
                <c:pt idx="8">
                  <c:v>31406.6</c:v>
                </c:pt>
                <c:pt idx="9">
                  <c:v>34894.199999999997</c:v>
                </c:pt>
                <c:pt idx="10">
                  <c:v>36958.800000000003</c:v>
                </c:pt>
                <c:pt idx="11">
                  <c:v>34409.9</c:v>
                </c:pt>
                <c:pt idx="12">
                  <c:v>39615.5</c:v>
                </c:pt>
                <c:pt idx="13">
                  <c:v>40783.4</c:v>
                </c:pt>
                <c:pt idx="14">
                  <c:v>44147.3</c:v>
                </c:pt>
                <c:pt idx="15">
                  <c:v>44664.9</c:v>
                </c:pt>
                <c:pt idx="16">
                  <c:v>47988.2</c:v>
                </c:pt>
                <c:pt idx="17">
                  <c:v>50648.2</c:v>
                </c:pt>
                <c:pt idx="18">
                  <c:v>54843.4</c:v>
                </c:pt>
                <c:pt idx="19">
                  <c:v>60435.199999999997</c:v>
                </c:pt>
                <c:pt idx="20">
                  <c:v>66971.5</c:v>
                </c:pt>
                <c:pt idx="21">
                  <c:v>67144.399999999994</c:v>
                </c:pt>
                <c:pt idx="22">
                  <c:v>68642.282999999996</c:v>
                </c:pt>
                <c:pt idx="23">
                  <c:v>69393.004000000001</c:v>
                </c:pt>
                <c:pt idx="24">
                  <c:v>76065.205000000002</c:v>
                </c:pt>
                <c:pt idx="25">
                  <c:v>81969.319000000003</c:v>
                </c:pt>
                <c:pt idx="26">
                  <c:v>87778</c:v>
                </c:pt>
                <c:pt idx="27">
                  <c:v>94786</c:v>
                </c:pt>
                <c:pt idx="28">
                  <c:v>97832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59360"/>
        <c:axId val="181360896"/>
      </c:scatterChart>
      <c:valAx>
        <c:axId val="181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60896"/>
        <c:crosses val="autoZero"/>
        <c:crossBetween val="midCat"/>
      </c:valAx>
      <c:valAx>
        <c:axId val="1813608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135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943416506775678"/>
          <c:y val="0.54254038027145668"/>
          <c:w val="0.31236638911578446"/>
          <c:h val="0.12629540596529584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75072649785879E-2"/>
          <c:y val="8.7975093657252326E-2"/>
          <c:w val="0.91178287908219535"/>
          <c:h val="0.85964730611516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'Calculs et Q3, Q4, Q5 '!$B$1</c:f>
              <c:strCache>
                <c:ptCount val="1"/>
                <c:pt idx="0">
                  <c:v>Y Nombre réel de voyageurs Métropole - International</c:v>
                </c:pt>
              </c:strCache>
            </c:strRef>
          </c:tx>
          <c:spPr>
            <a:ln w="47625">
              <a:noFill/>
            </a:ln>
          </c:spPr>
          <c:dLbls>
            <c:dLbl>
              <c:idx val="29"/>
              <c:layout>
                <c:manualLayout>
                  <c:x val="-5.189577659137002E-2"/>
                  <c:y val="1.8817057374409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6.8283916567592256E-3"/>
                  <c:y val="-1.8817057374409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'Calculs et Q3, Q4, Q5 '!$A$2:$A$32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'Calculs et Q3, Q4, Q5 '!$B$2:$B$32</c:f>
              <c:numCache>
                <c:formatCode>#,##0</c:formatCode>
                <c:ptCount val="31"/>
                <c:pt idx="0">
                  <c:v>21975.1</c:v>
                </c:pt>
                <c:pt idx="1">
                  <c:v>22874.2</c:v>
                </c:pt>
                <c:pt idx="2">
                  <c:v>24687.9</c:v>
                </c:pt>
                <c:pt idx="3">
                  <c:v>23403.7</c:v>
                </c:pt>
                <c:pt idx="4">
                  <c:v>24868.400000000001</c:v>
                </c:pt>
                <c:pt idx="5">
                  <c:v>26375</c:v>
                </c:pt>
                <c:pt idx="6">
                  <c:v>26021.9</c:v>
                </c:pt>
                <c:pt idx="7">
                  <c:v>28477</c:v>
                </c:pt>
                <c:pt idx="8">
                  <c:v>31406.6</c:v>
                </c:pt>
                <c:pt idx="9">
                  <c:v>34894.199999999997</c:v>
                </c:pt>
                <c:pt idx="10">
                  <c:v>36958.800000000003</c:v>
                </c:pt>
                <c:pt idx="11">
                  <c:v>34409.9</c:v>
                </c:pt>
                <c:pt idx="12">
                  <c:v>39615.5</c:v>
                </c:pt>
                <c:pt idx="13">
                  <c:v>40783.4</c:v>
                </c:pt>
                <c:pt idx="14">
                  <c:v>44147.3</c:v>
                </c:pt>
                <c:pt idx="15">
                  <c:v>44664.9</c:v>
                </c:pt>
                <c:pt idx="16">
                  <c:v>47988.2</c:v>
                </c:pt>
                <c:pt idx="17">
                  <c:v>50648.2</c:v>
                </c:pt>
                <c:pt idx="18">
                  <c:v>54843.4</c:v>
                </c:pt>
                <c:pt idx="19">
                  <c:v>60435.199999999997</c:v>
                </c:pt>
                <c:pt idx="20">
                  <c:v>66971.5</c:v>
                </c:pt>
                <c:pt idx="21">
                  <c:v>67144.399999999994</c:v>
                </c:pt>
                <c:pt idx="22">
                  <c:v>68642.282999999996</c:v>
                </c:pt>
                <c:pt idx="23">
                  <c:v>69393.004000000001</c:v>
                </c:pt>
                <c:pt idx="24">
                  <c:v>76065.205000000002</c:v>
                </c:pt>
                <c:pt idx="25">
                  <c:v>81969.319000000003</c:v>
                </c:pt>
                <c:pt idx="26">
                  <c:v>87778</c:v>
                </c:pt>
                <c:pt idx="27">
                  <c:v>94786</c:v>
                </c:pt>
                <c:pt idx="28">
                  <c:v>97832</c:v>
                </c:pt>
                <c:pt idx="29">
                  <c:v>93323.736000000004</c:v>
                </c:pt>
                <c:pt idx="30">
                  <c:v>95308.260999999999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73792"/>
        <c:axId val="182675712"/>
      </c:scatterChart>
      <c:scatterChart>
        <c:scatterStyle val="smoothMarker"/>
        <c:varyColors val="0"/>
        <c:ser>
          <c:idx val="1"/>
          <c:order val="1"/>
          <c:tx>
            <c:strRef>
              <c:f>'Calculs et Q3, Q4, Q5 '!$E$1</c:f>
              <c:strCache>
                <c:ptCount val="1"/>
                <c:pt idx="0">
                  <c:v>Estimation exponentielle avec a, b utilitaires (se placer en J4 et prendre C et D)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29"/>
            <c:marker>
              <c:symbol val="auto"/>
              <c:spPr>
                <a:solidFill>
                  <a:srgbClr val="FFC000"/>
                </a:solidFill>
              </c:spPr>
            </c:marker>
            <c:bubble3D val="0"/>
          </c:dPt>
          <c:dPt>
            <c:idx val="30"/>
            <c:marker>
              <c:symbol val="auto"/>
              <c:spPr>
                <a:solidFill>
                  <a:srgbClr val="FFC000"/>
                </a:solidFill>
              </c:spPr>
            </c:marker>
            <c:bubble3D val="0"/>
          </c:dPt>
          <c:dLbls>
            <c:dLbl>
              <c:idx val="29"/>
              <c:layout>
                <c:manualLayout>
                  <c:x val="-7.5112308224351387E-2"/>
                  <c:y val="-1.045392076356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7.6477986555703328E-2"/>
                  <c:y val="-2.090784152712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'Calculs et Q3, Q4, Q5 '!$A$2:$A$32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'Calculs et Q3, Q4, Q5 '!$E$2:$E$32</c:f>
              <c:numCache>
                <c:formatCode>0</c:formatCode>
                <c:ptCount val="31"/>
                <c:pt idx="0">
                  <c:v>20374.421833701625</c:v>
                </c:pt>
                <c:pt idx="1">
                  <c:v>21535.95482690111</c:v>
                </c:pt>
                <c:pt idx="2">
                  <c:v>22763.706086577527</c:v>
                </c:pt>
                <c:pt idx="3">
                  <c:v>24061.450674516047</c:v>
                </c:pt>
                <c:pt idx="4">
                  <c:v>25433.178866403337</c:v>
                </c:pt>
                <c:pt idx="5">
                  <c:v>26883.108421038069</c:v>
                </c:pt>
                <c:pt idx="6">
                  <c:v>28415.697548998112</c:v>
                </c:pt>
                <c:pt idx="7">
                  <c:v>30035.658620646474</c:v>
                </c:pt>
                <c:pt idx="8">
                  <c:v>31747.972655622369</c:v>
                </c:pt>
                <c:pt idx="9">
                  <c:v>33557.904638364707</c:v>
                </c:pt>
                <c:pt idx="10">
                  <c:v>35471.019706770618</c:v>
                </c:pt>
                <c:pt idx="11">
                  <c:v>37493.200263752275</c:v>
                </c:pt>
                <c:pt idx="12">
                  <c:v>39630.664064317556</c:v>
                </c:pt>
                <c:pt idx="13">
                  <c:v>41889.983333784105</c:v>
                </c:pt>
                <c:pt idx="14">
                  <c:v>44278.104975905168</c:v>
                </c:pt>
                <c:pt idx="15">
                  <c:v>46802.371933056602</c:v>
                </c:pt>
                <c:pt idx="16">
                  <c:v>49470.545764145703</c:v>
                </c:pt>
                <c:pt idx="17">
                  <c:v>52290.830509678563</c:v>
                </c:pt>
                <c:pt idx="18">
                  <c:v>55271.897917360438</c:v>
                </c:pt>
                <c:pt idx="19">
                  <c:v>58422.914105784184</c:v>
                </c:pt>
                <c:pt idx="20">
                  <c:v>61753.567748210364</c:v>
                </c:pt>
                <c:pt idx="21">
                  <c:v>65274.09986307496</c:v>
                </c:pt>
                <c:pt idx="22">
                  <c:v>68995.335302843261</c:v>
                </c:pt>
                <c:pt idx="23">
                  <c:v>72928.716038024344</c:v>
                </c:pt>
                <c:pt idx="24">
                  <c:v>77086.336338676163</c:v>
                </c:pt>
                <c:pt idx="25">
                  <c:v>81480.979961601537</c:v>
                </c:pt>
                <c:pt idx="26">
                  <c:v>86126.159457546848</c:v>
                </c:pt>
                <c:pt idx="27">
                  <c:v>91036.15771929019</c:v>
                </c:pt>
                <c:pt idx="28">
                  <c:v>96226.071898360882</c:v>
                </c:pt>
                <c:pt idx="29">
                  <c:v>101711.85982541027</c:v>
                </c:pt>
                <c:pt idx="30">
                  <c:v>107510.38907699897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'Calculs et Q3, Q4, Q5 '!$F$1</c:f>
              <c:strCache>
                <c:ptCount val="1"/>
                <c:pt idx="0">
                  <c:v>Estimation exponentielle avec a, b "afficher une courbe de tendance"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9"/>
            <c:marker>
              <c:symbol val="auto"/>
              <c:spPr>
                <a:solidFill>
                  <a:srgbClr val="0070C0"/>
                </a:solidFill>
              </c:spPr>
            </c:marker>
            <c:bubble3D val="0"/>
          </c:dPt>
          <c:dPt>
            <c:idx val="30"/>
            <c:marker>
              <c:symbol val="auto"/>
              <c:spPr>
                <a:solidFill>
                  <a:srgbClr val="0070C0"/>
                </a:solidFill>
              </c:spPr>
            </c:marker>
            <c:bubble3D val="0"/>
          </c:dPt>
          <c:dLbls>
            <c:dLbl>
              <c:idx val="29"/>
              <c:layout>
                <c:manualLayout>
                  <c:x val="-1.365678331351745E-3"/>
                  <c:y val="3.136176229068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'Calculs et Q3, Q4, Q5 '!$A$2:$A$32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'Calculs et Q3, Q4, Q5 '!$F$2:$F$32</c:f>
              <c:numCache>
                <c:formatCode>0</c:formatCode>
                <c:ptCount val="31"/>
                <c:pt idx="0">
                  <c:v>17405.652162535804</c:v>
                </c:pt>
                <c:pt idx="1">
                  <c:v>18397.135817385839</c:v>
                </c:pt>
                <c:pt idx="2">
                  <c:v>19445.097668436181</c:v>
                </c:pt>
                <c:pt idx="3">
                  <c:v>20552.754900993918</c:v>
                </c:pt>
                <c:pt idx="4">
                  <c:v>21723.507961906838</c:v>
                </c:pt>
                <c:pt idx="5">
                  <c:v>22960.950998749166</c:v>
                </c:pt>
                <c:pt idx="6">
                  <c:v>24268.882893658167</c:v>
                </c:pt>
                <c:pt idx="7">
                  <c:v>25651.318925691321</c:v>
                </c:pt>
                <c:pt idx="8">
                  <c:v>27112.503097515139</c:v>
                </c:pt>
                <c:pt idx="9">
                  <c:v>28656.921164257303</c:v>
                </c:pt>
                <c:pt idx="10">
                  <c:v>30289.314404531484</c:v>
                </c:pt>
                <c:pt idx="11">
                  <c:v>32014.694175899465</c:v>
                </c:pt>
                <c:pt idx="12">
                  <c:v>33838.357299464609</c:v>
                </c:pt>
                <c:pt idx="13">
                  <c:v>35765.902320823159</c:v>
                </c:pt>
                <c:pt idx="14">
                  <c:v>37803.246697288254</c:v>
                </c:pt>
                <c:pt idx="15">
                  <c:v>39956.644964162748</c:v>
                </c:pt>
                <c:pt idx="16">
                  <c:v>42232.707935815379</c:v>
                </c:pt>
                <c:pt idx="17">
                  <c:v>44638.423000519091</c:v>
                </c:pt>
                <c:pt idx="18">
                  <c:v>47181.175571351152</c:v>
                </c:pt>
                <c:pt idx="19">
                  <c:v>49868.771759001087</c:v>
                </c:pt>
                <c:pt idx="20">
                  <c:v>52709.462336106881</c:v>
                </c:pt>
                <c:pt idx="21">
                  <c:v>55711.968066668138</c:v>
                </c:pt>
                <c:pt idx="22">
                  <c:v>58885.506478318268</c:v>
                </c:pt>
                <c:pt idx="23">
                  <c:v>62239.820159622614</c:v>
                </c:pt>
                <c:pt idx="24">
                  <c:v>65785.20666929218</c:v>
                </c:pt>
                <c:pt idx="25">
                  <c:v>69532.550149126037</c:v>
                </c:pt>
                <c:pt idx="26">
                  <c:v>73493.354737722198</c:v>
                </c:pt>
                <c:pt idx="27">
                  <c:v>77679.779887558761</c:v>
                </c:pt>
                <c:pt idx="28">
                  <c:v>82104.677693837919</c:v>
                </c:pt>
                <c:pt idx="29">
                  <c:v>86781.632349715015</c:v>
                </c:pt>
                <c:pt idx="30">
                  <c:v>91725.001849028966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73792"/>
        <c:axId val="182675712"/>
      </c:scatterChart>
      <c:valAx>
        <c:axId val="1826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675712"/>
        <c:crosses val="autoZero"/>
        <c:crossBetween val="midCat"/>
      </c:valAx>
      <c:valAx>
        <c:axId val="182675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267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277479598701336"/>
          <c:y val="0.56156536186370198"/>
          <c:w val="0.30861749479106626"/>
          <c:h val="0.18921069770290319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95251</xdr:rowOff>
    </xdr:from>
    <xdr:to>
      <xdr:col>12</xdr:col>
      <xdr:colOff>676275</xdr:colOff>
      <xdr:row>13</xdr:row>
      <xdr:rowOff>19051</xdr:rowOff>
    </xdr:to>
    <xdr:sp macro="" textlink="">
      <xdr:nvSpPr>
        <xdr:cNvPr id="2" name="ZoneTexte 1"/>
        <xdr:cNvSpPr txBox="1"/>
      </xdr:nvSpPr>
      <xdr:spPr>
        <a:xfrm>
          <a:off x="847725" y="285751"/>
          <a:ext cx="897255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feuille « Données source 1980 à 2008 » consigne le nombre de voyageurs  dans les aéroports francais pour les vols Métropole -International 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Tracez le nuage de points avec les données de 1980 à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2008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Vérifiez avec l'option "ajouter une courbe de tendance" qu'un ajustement exponentiel est justifié.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Vérifiez les résultats de l'équation de la courbe de tendance et du coefficient de détermination en  utilisant l'utilitaire d'analyse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en faisant le changement de variable adéquat.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Calculez les estimations du nombre de voyageurs pour les années  1980 à 2010 en utilisant l'équation déterminée à l'aide de l'utilitaire d'analyse. Comparez les estimations 2009 et 2010 aux valeurs réelles de la feuille "Source SOeS".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Reprenez la question  4 en utilisant l'équation affichée avec l'option "ajouter une courbe de tendance " d'Excel. Commentez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Tracez sur le même graphique le nuage de points et les valeurs estimées de 1980 jusqu'à 2010 avec les deux équations.</a:t>
          </a:r>
          <a:endParaRPr lang="fr-FR">
            <a:effectLst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342900</xdr:rowOff>
        </xdr:from>
        <xdr:to>
          <xdr:col>3</xdr:col>
          <xdr:colOff>1123950</xdr:colOff>
          <xdr:row>0</xdr:row>
          <xdr:rowOff>657225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0</xdr:row>
          <xdr:rowOff>38100</xdr:rowOff>
        </xdr:from>
        <xdr:to>
          <xdr:col>12</xdr:col>
          <xdr:colOff>600075</xdr:colOff>
          <xdr:row>0</xdr:row>
          <xdr:rowOff>657225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71438</xdr:colOff>
      <xdr:row>8</xdr:row>
      <xdr:rowOff>166688</xdr:rowOff>
    </xdr:from>
    <xdr:to>
      <xdr:col>8</xdr:col>
      <xdr:colOff>317500</xdr:colOff>
      <xdr:row>13</xdr:row>
      <xdr:rowOff>71437</xdr:rowOff>
    </xdr:to>
    <xdr:sp macro="" textlink="">
      <xdr:nvSpPr>
        <xdr:cNvPr id="3" name="ZoneTexte 2"/>
        <xdr:cNvSpPr txBox="1"/>
      </xdr:nvSpPr>
      <xdr:spPr>
        <a:xfrm>
          <a:off x="7326313" y="2770188"/>
          <a:ext cx="1865312" cy="1293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Interprétation du r deux </a:t>
          </a:r>
          <a:r>
            <a:rPr lang="fr-FR" sz="1100"/>
            <a:t>: Le modèle exponentiel</a:t>
          </a:r>
          <a:r>
            <a:rPr lang="fr-FR" sz="1100" baseline="0"/>
            <a:t> qui utilise comme variable indépendante le temps "explique" 99% de la variance du nombre de voyageurs.</a:t>
          </a:r>
          <a:endParaRPr lang="fr-FR" sz="1100"/>
        </a:p>
      </xdr:txBody>
    </xdr:sp>
    <xdr:clientData/>
  </xdr:twoCellAnchor>
  <xdr:twoCellAnchor>
    <xdr:from>
      <xdr:col>6</xdr:col>
      <xdr:colOff>15875</xdr:colOff>
      <xdr:row>3</xdr:row>
      <xdr:rowOff>238125</xdr:rowOff>
    </xdr:from>
    <xdr:to>
      <xdr:col>8</xdr:col>
      <xdr:colOff>198438</xdr:colOff>
      <xdr:row>7</xdr:row>
      <xdr:rowOff>111125</xdr:rowOff>
    </xdr:to>
    <xdr:sp macro="" textlink="">
      <xdr:nvSpPr>
        <xdr:cNvPr id="4" name="ZoneTexte 3"/>
        <xdr:cNvSpPr txBox="1"/>
      </xdr:nvSpPr>
      <xdr:spPr>
        <a:xfrm>
          <a:off x="7270750" y="1452563"/>
          <a:ext cx="1801813" cy="98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Q3</a:t>
          </a:r>
          <a:r>
            <a:rPr lang="fr-FR" sz="1100"/>
            <a:t> : Les valeurs de a, b et r2 en orange</a:t>
          </a:r>
          <a:r>
            <a:rPr lang="fr-FR" sz="1100" baseline="0"/>
            <a:t> (utilitaire d'analyse) sont proches de celles en bleu  (courbe de tendance) </a:t>
          </a:r>
          <a:endParaRPr lang="fr-FR" sz="1100"/>
        </a:p>
      </xdr:txBody>
    </xdr:sp>
    <xdr:clientData/>
  </xdr:twoCellAnchor>
  <xdr:twoCellAnchor>
    <xdr:from>
      <xdr:col>4</xdr:col>
      <xdr:colOff>39687</xdr:colOff>
      <xdr:row>32</xdr:row>
      <xdr:rowOff>174625</xdr:rowOff>
    </xdr:from>
    <xdr:to>
      <xdr:col>4</xdr:col>
      <xdr:colOff>1849437</xdr:colOff>
      <xdr:row>45</xdr:row>
      <xdr:rowOff>103187</xdr:rowOff>
    </xdr:to>
    <xdr:sp macro="" textlink="">
      <xdr:nvSpPr>
        <xdr:cNvPr id="5" name="ZoneTexte 4"/>
        <xdr:cNvSpPr txBox="1"/>
      </xdr:nvSpPr>
      <xdr:spPr>
        <a:xfrm>
          <a:off x="3810000" y="9445625"/>
          <a:ext cx="1809750" cy="250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Q4</a:t>
          </a:r>
          <a:r>
            <a:rPr lang="fr-FR" sz="1100"/>
            <a:t> : Les estimations pour 2009 et 2010 (en orange) sont loin de la réalité (en jaune). Une fois de plus, on vérifie qu'un rdeux très proche de 1 signifie qu'à l'intérieur du domaine d'observation les points réels sont très proches du</a:t>
          </a:r>
          <a:r>
            <a:rPr lang="fr-FR" sz="1100" baseline="0"/>
            <a:t> modèle mais ne donne aucune garantie sur les prévisions.</a:t>
          </a:r>
          <a:endParaRPr lang="fr-FR" sz="1100"/>
        </a:p>
      </xdr:txBody>
    </xdr:sp>
    <xdr:clientData/>
  </xdr:twoCellAnchor>
  <xdr:twoCellAnchor>
    <xdr:from>
      <xdr:col>5</xdr:col>
      <xdr:colOff>79375</xdr:colOff>
      <xdr:row>33</xdr:row>
      <xdr:rowOff>87312</xdr:rowOff>
    </xdr:from>
    <xdr:to>
      <xdr:col>6</xdr:col>
      <xdr:colOff>357188</xdr:colOff>
      <xdr:row>45</xdr:row>
      <xdr:rowOff>47625</xdr:rowOff>
    </xdr:to>
    <xdr:sp macro="" textlink="">
      <xdr:nvSpPr>
        <xdr:cNvPr id="6" name="ZoneTexte 5"/>
        <xdr:cNvSpPr txBox="1"/>
      </xdr:nvSpPr>
      <xdr:spPr>
        <a:xfrm>
          <a:off x="5762625" y="9556750"/>
          <a:ext cx="1849438" cy="2341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Q5</a:t>
          </a:r>
          <a:r>
            <a:rPr lang="fr-FR" sz="1100"/>
            <a:t> : les estimations (en bleu) avec l'équation</a:t>
          </a:r>
          <a:r>
            <a:rPr lang="fr-FR" sz="1100" baseline="0"/>
            <a:t> approchée de la courbe de tendance </a:t>
          </a:r>
          <a:r>
            <a:rPr lang="fr-FR" sz="1100"/>
            <a:t> sont loins de celles calculées avec l'équation précise.</a:t>
          </a:r>
          <a:r>
            <a:rPr lang="fr-FR" sz="1100" baseline="0"/>
            <a:t> Cependant ici, par hasrd, les estimations s'avèrent meilleures !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0.09791</cdr:x>
      <cdr:y>0.10694</cdr:y>
    </cdr:from>
    <cdr:to>
      <cdr:x>0.41886</cdr:x>
      <cdr:y>0.33098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09908" y="648785"/>
          <a:ext cx="2982688" cy="1359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bg1"/>
              </a:solidFill>
            </a:rPr>
            <a:t>Q1 et Q2 : la courbe exponentielle </a:t>
          </a:r>
          <a:r>
            <a:rPr lang="fr-FR" sz="1400" b="1">
              <a:solidFill>
                <a:schemeClr val="bg1"/>
              </a:solidFill>
            </a:rPr>
            <a:t>obtenue avec l'option "ajouter</a:t>
          </a:r>
          <a:r>
            <a:rPr lang="fr-FR" sz="1400" b="1" baseline="0">
              <a:solidFill>
                <a:schemeClr val="bg1"/>
              </a:solidFill>
            </a:rPr>
            <a:t> une courbe de tendance</a:t>
          </a:r>
          <a:r>
            <a:rPr lang="fr-FR" sz="1100" baseline="0">
              <a:solidFill>
                <a:schemeClr val="bg1"/>
              </a:solidFill>
            </a:rPr>
            <a:t>" </a:t>
          </a:r>
          <a:r>
            <a:rPr lang="fr-FR" sz="1100">
              <a:solidFill>
                <a:schemeClr val="bg1"/>
              </a:solidFill>
            </a:rPr>
            <a:t>ajuste très bien le nuage</a:t>
          </a:r>
          <a:r>
            <a:rPr lang="fr-FR" sz="1100" baseline="0">
              <a:solidFill>
                <a:schemeClr val="bg1"/>
              </a:solidFill>
            </a:rPr>
            <a:t> de points (constat visuel confirmé par le rdeux de 0,9909).</a:t>
          </a:r>
          <a:endParaRPr lang="fr-FR" sz="1100"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0.09075</cdr:x>
      <cdr:y>0.24759</cdr:y>
    </cdr:from>
    <cdr:to>
      <cdr:x>0.33154</cdr:x>
      <cdr:y>0.44842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43882" y="1503947"/>
          <a:ext cx="2239210" cy="1219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bg1"/>
              </a:solidFill>
            </a:rPr>
            <a:t>La courbe bleue</a:t>
          </a:r>
          <a:r>
            <a:rPr lang="fr-FR" sz="1100" baseline="0">
              <a:solidFill>
                <a:schemeClr val="bg1"/>
              </a:solidFill>
            </a:rPr>
            <a:t> </a:t>
          </a:r>
          <a:r>
            <a:rPr lang="fr-FR" sz="1100">
              <a:solidFill>
                <a:schemeClr val="bg1"/>
              </a:solidFill>
            </a:rPr>
            <a:t>est mauvaise mais donne (par hasard) une meilleure estimation pour 2009 et 2010 (!) que la courbe orange qui est bonne.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workbookViewId="0">
      <selection activeCell="A24" sqref="A24"/>
    </sheetView>
  </sheetViews>
  <sheetFormatPr baseColWidth="10" defaultRowHeight="15" x14ac:dyDescent="0.25"/>
  <cols>
    <col min="1" max="1" width="25.7109375" customWidth="1"/>
  </cols>
  <sheetData>
    <row r="1" spans="1:3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8"/>
      <c r="AF1" s="8"/>
    </row>
    <row r="2" spans="1:32" x14ac:dyDescent="0.25">
      <c r="A2" s="12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9"/>
      <c r="Y2" s="7"/>
      <c r="Z2" s="7"/>
      <c r="AA2" s="7"/>
      <c r="AB2" s="7"/>
      <c r="AC2" s="7"/>
      <c r="AD2" s="7"/>
      <c r="AE2" s="8"/>
      <c r="AF2" s="8"/>
    </row>
    <row r="3" spans="1:32" x14ac:dyDescent="0.25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0"/>
      <c r="Z3" s="10"/>
      <c r="AA3" s="10"/>
      <c r="AB3" s="10"/>
      <c r="AC3" s="10"/>
      <c r="AD3" s="10"/>
    </row>
    <row r="4" spans="1:32" s="62" customFormat="1" x14ac:dyDescent="0.25">
      <c r="A4" s="13"/>
      <c r="B4" s="14">
        <v>1980</v>
      </c>
      <c r="C4" s="14">
        <v>1981</v>
      </c>
      <c r="D4" s="14">
        <v>1982</v>
      </c>
      <c r="E4" s="14">
        <v>1983</v>
      </c>
      <c r="F4" s="14">
        <v>1984</v>
      </c>
      <c r="G4" s="14">
        <v>1985</v>
      </c>
      <c r="H4" s="14">
        <v>1986</v>
      </c>
      <c r="I4" s="14">
        <v>1987</v>
      </c>
      <c r="J4" s="14">
        <v>1988</v>
      </c>
      <c r="K4" s="14">
        <v>1989</v>
      </c>
      <c r="L4" s="14">
        <v>1990</v>
      </c>
      <c r="M4" s="14">
        <v>1991</v>
      </c>
      <c r="N4" s="14">
        <v>1992</v>
      </c>
      <c r="O4" s="14">
        <v>1993</v>
      </c>
      <c r="P4" s="14">
        <v>1994</v>
      </c>
      <c r="Q4" s="14">
        <v>1995</v>
      </c>
      <c r="R4" s="14">
        <v>1996</v>
      </c>
      <c r="S4" s="14">
        <v>1997</v>
      </c>
      <c r="T4" s="14">
        <v>1998</v>
      </c>
      <c r="U4" s="14">
        <v>1999</v>
      </c>
      <c r="V4" s="14">
        <v>2000</v>
      </c>
      <c r="W4" s="14">
        <v>2001</v>
      </c>
      <c r="X4" s="14">
        <v>2002</v>
      </c>
      <c r="Y4" s="14">
        <v>2003</v>
      </c>
      <c r="Z4" s="14">
        <v>2004</v>
      </c>
      <c r="AA4" s="14">
        <v>2005</v>
      </c>
      <c r="AB4" s="14">
        <v>2006</v>
      </c>
      <c r="AC4" s="14">
        <v>2007</v>
      </c>
      <c r="AD4" s="14">
        <v>2008</v>
      </c>
      <c r="AE4" s="14">
        <v>2009</v>
      </c>
      <c r="AF4" s="14">
        <v>2010</v>
      </c>
    </row>
    <row r="5" spans="1:32" s="62" customFormat="1" x14ac:dyDescent="0.25">
      <c r="A5" s="9" t="s">
        <v>2</v>
      </c>
      <c r="B5" s="15">
        <v>21975.1</v>
      </c>
      <c r="C5" s="15">
        <v>22874.2</v>
      </c>
      <c r="D5" s="15">
        <v>24687.9</v>
      </c>
      <c r="E5" s="15">
        <v>23403.7</v>
      </c>
      <c r="F5" s="15">
        <v>24868.400000000001</v>
      </c>
      <c r="G5" s="15">
        <v>26375</v>
      </c>
      <c r="H5" s="15">
        <v>26021.9</v>
      </c>
      <c r="I5" s="15">
        <v>28477</v>
      </c>
      <c r="J5" s="15">
        <v>31406.6</v>
      </c>
      <c r="K5" s="15">
        <v>34894.199999999997</v>
      </c>
      <c r="L5" s="15">
        <v>36958.800000000003</v>
      </c>
      <c r="M5" s="15">
        <v>34409.9</v>
      </c>
      <c r="N5" s="15">
        <v>39615.5</v>
      </c>
      <c r="O5" s="15">
        <v>40783.4</v>
      </c>
      <c r="P5" s="15">
        <v>44147.3</v>
      </c>
      <c r="Q5" s="15">
        <v>44664.9</v>
      </c>
      <c r="R5" s="15">
        <v>47988.2</v>
      </c>
      <c r="S5" s="15">
        <v>50648.2</v>
      </c>
      <c r="T5" s="15">
        <v>54843.4</v>
      </c>
      <c r="U5" s="15">
        <v>60435.199999999997</v>
      </c>
      <c r="V5" s="15">
        <v>66971.5</v>
      </c>
      <c r="W5" s="15">
        <v>67144.399999999994</v>
      </c>
      <c r="X5" s="15">
        <v>68642.282999999996</v>
      </c>
      <c r="Y5" s="15">
        <v>69393.004000000001</v>
      </c>
      <c r="Z5" s="15">
        <v>76065.205000000002</v>
      </c>
      <c r="AA5" s="15">
        <v>81969.319000000003</v>
      </c>
      <c r="AB5" s="15">
        <v>87778</v>
      </c>
      <c r="AC5" s="15">
        <v>94786</v>
      </c>
      <c r="AD5" s="15">
        <v>97832</v>
      </c>
      <c r="AE5" s="15">
        <v>93323.736000000004</v>
      </c>
      <c r="AF5" s="15">
        <v>95308.260999999999</v>
      </c>
    </row>
    <row r="6" spans="1:32" x14ac:dyDescent="0.25">
      <c r="A6" s="16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7"/>
    </row>
    <row r="7" spans="1:32" x14ac:dyDescent="0.25">
      <c r="A7" s="17" t="s">
        <v>4</v>
      </c>
      <c r="B7" s="18">
        <v>12473.1</v>
      </c>
      <c r="C7" s="18">
        <v>12931.7</v>
      </c>
      <c r="D7" s="18">
        <v>13988.2</v>
      </c>
      <c r="E7" s="18">
        <v>13045.9</v>
      </c>
      <c r="F7" s="18">
        <v>13745.4</v>
      </c>
      <c r="G7" s="18">
        <v>14391.1</v>
      </c>
      <c r="H7" s="18">
        <v>14902.7</v>
      </c>
      <c r="I7" s="18">
        <v>16621.099999999999</v>
      </c>
      <c r="J7" s="18">
        <v>18569.7</v>
      </c>
      <c r="K7" s="18">
        <v>20952.5</v>
      </c>
      <c r="L7" s="18">
        <v>22954.2</v>
      </c>
      <c r="M7" s="18">
        <v>22174</v>
      </c>
      <c r="N7" s="18">
        <v>25216.3</v>
      </c>
      <c r="O7" s="18">
        <v>25908.799999999999</v>
      </c>
      <c r="P7" s="18">
        <v>28263.9</v>
      </c>
      <c r="Q7" s="18">
        <v>28568.799999999999</v>
      </c>
      <c r="R7" s="18">
        <v>30308.3</v>
      </c>
      <c r="S7" s="18">
        <v>32178.799999999999</v>
      </c>
      <c r="T7" s="18">
        <v>35206.6</v>
      </c>
      <c r="U7" s="18">
        <v>37878.6</v>
      </c>
      <c r="V7" s="18">
        <v>41666</v>
      </c>
      <c r="W7" s="18">
        <v>41709.699999999997</v>
      </c>
      <c r="X7" s="18">
        <v>43014.447999999997</v>
      </c>
      <c r="Y7" s="18">
        <v>44071.946000000004</v>
      </c>
      <c r="Z7" s="18">
        <v>47561.517999999996</v>
      </c>
      <c r="AA7" s="18">
        <v>50919.449000000001</v>
      </c>
      <c r="AB7" s="18">
        <v>55462.549915997122</v>
      </c>
      <c r="AC7" s="18">
        <v>60184.725011115574</v>
      </c>
      <c r="AD7" s="18">
        <v>61794.755746949661</v>
      </c>
      <c r="AE7" s="18">
        <v>58112.334000000003</v>
      </c>
      <c r="AF7" s="18">
        <v>58884.207999999999</v>
      </c>
    </row>
    <row r="8" spans="1:32" x14ac:dyDescent="0.25">
      <c r="A8" s="17" t="s">
        <v>5</v>
      </c>
      <c r="B8" s="18">
        <v>5864.1</v>
      </c>
      <c r="C8" s="18">
        <v>6207.3</v>
      </c>
      <c r="D8" s="18">
        <v>6651.9</v>
      </c>
      <c r="E8" s="18">
        <v>6412.9</v>
      </c>
      <c r="F8" s="18">
        <v>6867.1</v>
      </c>
      <c r="G8" s="18">
        <v>7340.4</v>
      </c>
      <c r="H8" s="18">
        <v>6710.1</v>
      </c>
      <c r="I8" s="18">
        <v>6697.2</v>
      </c>
      <c r="J8" s="18">
        <v>7091.5</v>
      </c>
      <c r="K8" s="18">
        <v>7543.2</v>
      </c>
      <c r="L8" s="18">
        <v>7126.2</v>
      </c>
      <c r="M8" s="18">
        <v>5573.5</v>
      </c>
      <c r="N8" s="18">
        <v>6400.2</v>
      </c>
      <c r="O8" s="18">
        <v>6463.2</v>
      </c>
      <c r="P8" s="18">
        <v>6359.7</v>
      </c>
      <c r="Q8" s="18">
        <v>6186.3</v>
      </c>
      <c r="R8" s="18">
        <v>6943.7</v>
      </c>
      <c r="S8" s="18">
        <v>7311.3</v>
      </c>
      <c r="T8" s="18">
        <v>7810</v>
      </c>
      <c r="U8" s="18">
        <v>9221.2999999999993</v>
      </c>
      <c r="V8" s="18">
        <v>10169.700000000001</v>
      </c>
      <c r="W8" s="18">
        <v>10603</v>
      </c>
      <c r="X8" s="18">
        <v>10712.675999999999</v>
      </c>
      <c r="Y8" s="18">
        <v>10775.638999999999</v>
      </c>
      <c r="Z8" s="18">
        <v>12011.2</v>
      </c>
      <c r="AA8" s="18">
        <v>13192.151</v>
      </c>
      <c r="AB8" s="18">
        <v>13539.342926043177</v>
      </c>
      <c r="AC8" s="18">
        <v>14868.825008998327</v>
      </c>
      <c r="AD8" s="18">
        <v>15610.187470521889</v>
      </c>
      <c r="AE8" s="18">
        <v>15708.289000000001</v>
      </c>
      <c r="AF8" s="18">
        <v>16488.175999999999</v>
      </c>
    </row>
    <row r="9" spans="1:32" x14ac:dyDescent="0.25">
      <c r="A9" s="17" t="s">
        <v>6</v>
      </c>
      <c r="B9" s="18">
        <v>2025.2</v>
      </c>
      <c r="C9" s="18">
        <v>2047.9</v>
      </c>
      <c r="D9" s="18">
        <v>2195.6</v>
      </c>
      <c r="E9" s="18">
        <v>2143.1</v>
      </c>
      <c r="F9" s="18">
        <v>2473.1</v>
      </c>
      <c r="G9" s="18">
        <v>2786.2</v>
      </c>
      <c r="H9" s="18">
        <v>2556.8000000000002</v>
      </c>
      <c r="I9" s="18">
        <v>3152.3</v>
      </c>
      <c r="J9" s="18">
        <v>3618.9</v>
      </c>
      <c r="K9" s="18">
        <v>4022.7</v>
      </c>
      <c r="L9" s="18">
        <v>4384</v>
      </c>
      <c r="M9" s="18">
        <v>4270.5</v>
      </c>
      <c r="N9" s="18">
        <v>5079.6000000000004</v>
      </c>
      <c r="O9" s="18">
        <v>5238.6000000000004</v>
      </c>
      <c r="P9" s="18">
        <v>5827.4</v>
      </c>
      <c r="Q9" s="18">
        <v>5983.6</v>
      </c>
      <c r="R9" s="18">
        <v>6660.1</v>
      </c>
      <c r="S9" s="18">
        <v>6869.3</v>
      </c>
      <c r="T9" s="18">
        <v>7287.8</v>
      </c>
      <c r="U9" s="18">
        <v>8294</v>
      </c>
      <c r="V9" s="18">
        <v>9663.4</v>
      </c>
      <c r="W9" s="18">
        <v>9435.7000000000007</v>
      </c>
      <c r="X9" s="18">
        <v>9039.9660000000003</v>
      </c>
      <c r="Y9" s="18">
        <v>9010.1659999999993</v>
      </c>
      <c r="Z9" s="18">
        <v>9742.9959999999992</v>
      </c>
      <c r="AA9" s="18">
        <v>10608.548000000001</v>
      </c>
      <c r="AB9" s="18">
        <v>10874.813079305577</v>
      </c>
      <c r="AC9" s="18">
        <v>11337.755012597656</v>
      </c>
      <c r="AD9" s="18">
        <v>11848.575658771659</v>
      </c>
      <c r="AE9" s="18">
        <v>11213.096</v>
      </c>
      <c r="AF9" s="18">
        <v>11146.147999999999</v>
      </c>
    </row>
    <row r="10" spans="1:32" x14ac:dyDescent="0.25">
      <c r="A10" s="9" t="s">
        <v>7</v>
      </c>
      <c r="B10" s="15">
        <v>11220.3</v>
      </c>
      <c r="C10" s="15">
        <v>11808.3</v>
      </c>
      <c r="D10" s="15">
        <v>13426.4</v>
      </c>
      <c r="E10" s="15">
        <v>14260</v>
      </c>
      <c r="F10" s="15">
        <v>14456.7</v>
      </c>
      <c r="G10" s="15">
        <v>14908</v>
      </c>
      <c r="H10" s="15">
        <v>16433.599999999999</v>
      </c>
      <c r="I10" s="15">
        <v>18188.099999999999</v>
      </c>
      <c r="J10" s="15">
        <v>19781.099999999999</v>
      </c>
      <c r="K10" s="15">
        <v>21909.7</v>
      </c>
      <c r="L10" s="15">
        <v>22639.599999999999</v>
      </c>
      <c r="M10" s="15">
        <v>22340.7</v>
      </c>
      <c r="N10" s="15">
        <v>23273.4</v>
      </c>
      <c r="O10" s="15">
        <v>23689.4</v>
      </c>
      <c r="P10" s="15">
        <v>24607.4</v>
      </c>
      <c r="Q10" s="15">
        <v>24858</v>
      </c>
      <c r="R10" s="15">
        <v>26931.4</v>
      </c>
      <c r="S10" s="15">
        <v>27032</v>
      </c>
      <c r="T10" s="15">
        <v>28342.6</v>
      </c>
      <c r="U10" s="15">
        <v>30224.5</v>
      </c>
      <c r="V10" s="15">
        <v>30747.4</v>
      </c>
      <c r="W10" s="15">
        <v>28450.7</v>
      </c>
      <c r="X10" s="15">
        <v>27614.462</v>
      </c>
      <c r="Y10" s="15">
        <v>26225.115000000002</v>
      </c>
      <c r="Z10" s="15">
        <v>25843.401000000002</v>
      </c>
      <c r="AA10" s="15">
        <v>26124.895</v>
      </c>
      <c r="AB10" s="15">
        <v>26529</v>
      </c>
      <c r="AC10" s="15">
        <v>26613</v>
      </c>
      <c r="AD10" s="15">
        <v>26124</v>
      </c>
      <c r="AE10" s="15">
        <v>25341.7</v>
      </c>
      <c r="AF10" s="15">
        <v>25250</v>
      </c>
    </row>
    <row r="11" spans="1:32" x14ac:dyDescent="0.25">
      <c r="A11" s="19" t="s">
        <v>8</v>
      </c>
      <c r="B11" s="20">
        <v>8676.4</v>
      </c>
      <c r="C11" s="20">
        <v>9746</v>
      </c>
      <c r="D11" s="20">
        <v>11332.8</v>
      </c>
      <c r="E11" s="20">
        <v>11157.3</v>
      </c>
      <c r="F11" s="20">
        <v>11407.6</v>
      </c>
      <c r="G11" s="20">
        <v>11818</v>
      </c>
      <c r="H11" s="20">
        <v>12887.7</v>
      </c>
      <c r="I11" s="20">
        <v>14113.9</v>
      </c>
      <c r="J11" s="20">
        <v>15244.4</v>
      </c>
      <c r="K11" s="20">
        <v>16976.099999999999</v>
      </c>
      <c r="L11" s="20">
        <v>17280.7</v>
      </c>
      <c r="M11" s="20">
        <v>16840.8</v>
      </c>
      <c r="N11" s="20">
        <v>17455.3</v>
      </c>
      <c r="O11" s="20">
        <v>17584.400000000001</v>
      </c>
      <c r="P11" s="20">
        <v>18094</v>
      </c>
      <c r="Q11" s="20">
        <v>18085.2</v>
      </c>
      <c r="R11" s="20">
        <v>19593.599999999999</v>
      </c>
      <c r="S11" s="20">
        <v>19194.5</v>
      </c>
      <c r="T11" s="20">
        <v>19864.3</v>
      </c>
      <c r="U11" s="20">
        <v>21145.9</v>
      </c>
      <c r="V11" s="20">
        <v>21164.9</v>
      </c>
      <c r="W11" s="20">
        <v>19180.599999999999</v>
      </c>
      <c r="X11" s="20">
        <v>18429.754000000001</v>
      </c>
      <c r="Y11" s="20">
        <v>17512.665000000001</v>
      </c>
      <c r="Z11" s="20">
        <v>17487.429</v>
      </c>
      <c r="AA11" s="20">
        <v>17588.559000000001</v>
      </c>
      <c r="AB11" s="20">
        <v>17857</v>
      </c>
      <c r="AC11" s="20">
        <v>17459</v>
      </c>
      <c r="AD11" s="20">
        <v>16744</v>
      </c>
      <c r="AE11" s="20">
        <v>15895.7</v>
      </c>
      <c r="AF11" s="20">
        <v>15549</v>
      </c>
    </row>
    <row r="12" spans="1:32" x14ac:dyDescent="0.25">
      <c r="A12" s="19" t="s">
        <v>9</v>
      </c>
      <c r="B12" s="20">
        <v>1805.3</v>
      </c>
      <c r="C12" s="20">
        <v>1301.7</v>
      </c>
      <c r="D12" s="20">
        <v>1196.5999999999999</v>
      </c>
      <c r="E12" s="20">
        <v>2169</v>
      </c>
      <c r="F12" s="20">
        <v>2146.9</v>
      </c>
      <c r="G12" s="20">
        <v>2184.1999999999998</v>
      </c>
      <c r="H12" s="20">
        <v>2565.5</v>
      </c>
      <c r="I12" s="20">
        <v>2751.8</v>
      </c>
      <c r="J12" s="20">
        <v>2972.7</v>
      </c>
      <c r="K12" s="20">
        <v>3248.8</v>
      </c>
      <c r="L12" s="20">
        <v>3574.4</v>
      </c>
      <c r="M12" s="20">
        <v>3524.2</v>
      </c>
      <c r="N12" s="20">
        <v>3636.5</v>
      </c>
      <c r="O12" s="20">
        <v>3699.6</v>
      </c>
      <c r="P12" s="20">
        <v>3799</v>
      </c>
      <c r="Q12" s="20">
        <v>3868.8</v>
      </c>
      <c r="R12" s="20">
        <v>4143.3999999999996</v>
      </c>
      <c r="S12" s="20">
        <v>4543.2</v>
      </c>
      <c r="T12" s="20">
        <v>5097.7</v>
      </c>
      <c r="U12" s="20">
        <v>5551.5</v>
      </c>
      <c r="V12" s="20">
        <v>5828.5</v>
      </c>
      <c r="W12" s="20">
        <v>5805.6</v>
      </c>
      <c r="X12" s="20">
        <v>5821.067</v>
      </c>
      <c r="Y12" s="20">
        <v>5519.1859999999997</v>
      </c>
      <c r="Z12" s="20">
        <v>5013.9880000000003</v>
      </c>
      <c r="AA12" s="20">
        <v>5217.085</v>
      </c>
      <c r="AB12" s="20">
        <v>5460</v>
      </c>
      <c r="AC12" s="20">
        <v>5765</v>
      </c>
      <c r="AD12" s="20">
        <v>6001</v>
      </c>
      <c r="AE12" s="20">
        <v>6132</v>
      </c>
      <c r="AF12" s="20">
        <v>6205</v>
      </c>
    </row>
    <row r="13" spans="1:32" x14ac:dyDescent="0.25">
      <c r="A13" s="19" t="s">
        <v>10</v>
      </c>
      <c r="B13" s="20">
        <v>738.6</v>
      </c>
      <c r="C13" s="20">
        <v>760.6</v>
      </c>
      <c r="D13" s="20">
        <v>897</v>
      </c>
      <c r="E13" s="20">
        <v>933.7</v>
      </c>
      <c r="F13" s="20">
        <v>902.2</v>
      </c>
      <c r="G13" s="20">
        <v>905.8</v>
      </c>
      <c r="H13" s="20">
        <v>980.4</v>
      </c>
      <c r="I13" s="20">
        <v>1322.4</v>
      </c>
      <c r="J13" s="20">
        <v>1564</v>
      </c>
      <c r="K13" s="20">
        <v>1684.8</v>
      </c>
      <c r="L13" s="20">
        <v>1784.5</v>
      </c>
      <c r="M13" s="20">
        <v>1975.7</v>
      </c>
      <c r="N13" s="20">
        <v>2181.6</v>
      </c>
      <c r="O13" s="20">
        <v>2405.4</v>
      </c>
      <c r="P13" s="20">
        <v>2714.4</v>
      </c>
      <c r="Q13" s="20">
        <v>2904</v>
      </c>
      <c r="R13" s="20">
        <v>3194.4</v>
      </c>
      <c r="S13" s="20">
        <v>3294.3</v>
      </c>
      <c r="T13" s="20">
        <v>3380.6</v>
      </c>
      <c r="U13" s="20">
        <v>3527.1</v>
      </c>
      <c r="V13" s="20">
        <v>3754</v>
      </c>
      <c r="W13" s="20">
        <v>3464.5</v>
      </c>
      <c r="X13" s="20">
        <v>3363.6410000000001</v>
      </c>
      <c r="Y13" s="20">
        <v>3193.2640000000001</v>
      </c>
      <c r="Z13" s="20">
        <v>3341.9839999999999</v>
      </c>
      <c r="AA13" s="20">
        <v>3319.2510000000002</v>
      </c>
      <c r="AB13" s="20">
        <v>3212</v>
      </c>
      <c r="AC13" s="20">
        <v>3389</v>
      </c>
      <c r="AD13" s="20">
        <v>3379</v>
      </c>
      <c r="AE13" s="20">
        <v>3314</v>
      </c>
      <c r="AF13" s="20">
        <v>3496</v>
      </c>
    </row>
    <row r="14" spans="1:32" x14ac:dyDescent="0.25">
      <c r="A14" s="9" t="s">
        <v>11</v>
      </c>
      <c r="B14" s="15">
        <v>33195.4</v>
      </c>
      <c r="C14" s="15">
        <v>34682.5</v>
      </c>
      <c r="D14" s="15">
        <v>38114.300000000003</v>
      </c>
      <c r="E14" s="15">
        <v>37663.699999999997</v>
      </c>
      <c r="F14" s="15">
        <v>39325.1</v>
      </c>
      <c r="G14" s="15">
        <v>41283</v>
      </c>
      <c r="H14" s="15">
        <v>42455.5</v>
      </c>
      <c r="I14" s="15">
        <v>46665.1</v>
      </c>
      <c r="J14" s="15">
        <v>51187.7</v>
      </c>
      <c r="K14" s="15">
        <v>56803.9</v>
      </c>
      <c r="L14" s="15">
        <v>59598.400000000001</v>
      </c>
      <c r="M14" s="15">
        <v>56750.6</v>
      </c>
      <c r="N14" s="15">
        <v>62888.9</v>
      </c>
      <c r="O14" s="15">
        <v>64472.800000000003</v>
      </c>
      <c r="P14" s="15">
        <v>68754.7</v>
      </c>
      <c r="Q14" s="15">
        <v>69522.899999999994</v>
      </c>
      <c r="R14" s="15">
        <v>74919.600000000006</v>
      </c>
      <c r="S14" s="15">
        <v>77680.2</v>
      </c>
      <c r="T14" s="15">
        <v>83186</v>
      </c>
      <c r="U14" s="15">
        <v>90659.7</v>
      </c>
      <c r="V14" s="15">
        <v>97718.9</v>
      </c>
      <c r="W14" s="15">
        <v>95595.199999999997</v>
      </c>
      <c r="X14" s="15">
        <v>96256.744999999995</v>
      </c>
      <c r="Y14" s="15">
        <v>95618.119000000006</v>
      </c>
      <c r="Z14" s="15">
        <v>101908.606</v>
      </c>
      <c r="AA14" s="15">
        <v>108094.21400000001</v>
      </c>
      <c r="AB14" s="15">
        <v>114307</v>
      </c>
      <c r="AC14" s="15">
        <v>121399</v>
      </c>
      <c r="AD14" s="15">
        <v>123956</v>
      </c>
      <c r="AE14" s="15">
        <v>118665.436</v>
      </c>
      <c r="AF14" s="15">
        <v>120558.261</v>
      </c>
    </row>
    <row r="15" spans="1:32" x14ac:dyDescent="0.25">
      <c r="A15" s="21" t="s">
        <v>12</v>
      </c>
      <c r="B15" s="20">
        <v>979.1</v>
      </c>
      <c r="C15" s="20">
        <v>1111.7</v>
      </c>
      <c r="D15" s="20">
        <v>1084</v>
      </c>
      <c r="E15" s="20">
        <v>1126.7</v>
      </c>
      <c r="F15" s="20">
        <v>1204.5</v>
      </c>
      <c r="G15" s="20">
        <v>1162.5999999999999</v>
      </c>
      <c r="H15" s="20">
        <v>1296</v>
      </c>
      <c r="I15" s="20">
        <v>1246.3</v>
      </c>
      <c r="J15" s="20">
        <v>1261.8</v>
      </c>
      <c r="K15" s="20">
        <v>1431</v>
      </c>
      <c r="L15" s="20">
        <v>1457.7</v>
      </c>
      <c r="M15" s="20">
        <v>1404.7</v>
      </c>
      <c r="N15" s="20">
        <v>1475.2</v>
      </c>
      <c r="O15" s="20">
        <v>1574</v>
      </c>
      <c r="P15" s="20">
        <v>1598.8</v>
      </c>
      <c r="Q15" s="20">
        <v>1609.7</v>
      </c>
      <c r="R15" s="20">
        <v>1612.6</v>
      </c>
      <c r="S15" s="20">
        <v>1678.2</v>
      </c>
      <c r="T15" s="20">
        <v>1712.3</v>
      </c>
      <c r="U15" s="20">
        <v>1790.9</v>
      </c>
      <c r="V15" s="20">
        <v>1911.9</v>
      </c>
      <c r="W15" s="20">
        <v>1819.4</v>
      </c>
      <c r="X15" s="20">
        <v>1744.335</v>
      </c>
      <c r="Y15" s="20">
        <v>1793.5</v>
      </c>
      <c r="Z15" s="20">
        <v>1853.0029999999999</v>
      </c>
      <c r="AA15" s="20">
        <v>1885.165</v>
      </c>
      <c r="AB15" s="20">
        <v>1873</v>
      </c>
      <c r="AC15" s="20">
        <v>2055</v>
      </c>
      <c r="AD15" s="20">
        <v>2084</v>
      </c>
      <c r="AE15" s="20">
        <v>1917</v>
      </c>
      <c r="AF15" s="20">
        <v>2086</v>
      </c>
    </row>
    <row r="16" spans="1:32" x14ac:dyDescent="0.25">
      <c r="A16" s="21" t="s">
        <v>13</v>
      </c>
      <c r="B16" s="20">
        <v>1177.8</v>
      </c>
      <c r="C16" s="20">
        <v>1218.4000000000001</v>
      </c>
      <c r="D16" s="20">
        <v>1069.4000000000001</v>
      </c>
      <c r="E16" s="20">
        <v>1144.2</v>
      </c>
      <c r="F16" s="20">
        <v>1071.5999999999999</v>
      </c>
      <c r="G16" s="20">
        <v>1054.2</v>
      </c>
      <c r="H16" s="20">
        <v>1012.5</v>
      </c>
      <c r="I16" s="20">
        <v>1123.5</v>
      </c>
      <c r="J16" s="20">
        <v>1144.9000000000001</v>
      </c>
      <c r="K16" s="20">
        <v>1227.2</v>
      </c>
      <c r="L16" s="20">
        <v>1311.8</v>
      </c>
      <c r="M16" s="20">
        <v>1333.5</v>
      </c>
      <c r="N16" s="20">
        <v>1350.2</v>
      </c>
      <c r="O16" s="20">
        <v>1332.4</v>
      </c>
      <c r="P16" s="20">
        <v>1355.9</v>
      </c>
      <c r="Q16" s="20">
        <v>1416.8</v>
      </c>
      <c r="R16" s="20">
        <v>1496</v>
      </c>
      <c r="S16" s="20">
        <v>1664.3</v>
      </c>
      <c r="T16" s="20">
        <v>1847.6</v>
      </c>
      <c r="U16" s="20">
        <v>1986.1</v>
      </c>
      <c r="V16" s="20">
        <v>2062.6999999999998</v>
      </c>
      <c r="W16" s="20">
        <v>1999.7</v>
      </c>
      <c r="X16" s="20">
        <v>1908.0909999999999</v>
      </c>
      <c r="Y16" s="20">
        <v>2045.3</v>
      </c>
      <c r="Z16" s="20">
        <v>2113.0369999999998</v>
      </c>
      <c r="AA16" s="20">
        <v>2130.2159999999999</v>
      </c>
      <c r="AB16" s="20">
        <v>2206</v>
      </c>
      <c r="AC16" s="20">
        <v>2253</v>
      </c>
      <c r="AD16" s="20">
        <v>2181</v>
      </c>
      <c r="AE16" s="20">
        <v>2147.9</v>
      </c>
      <c r="AF16" s="20">
        <v>2183</v>
      </c>
    </row>
    <row r="17" spans="1:38" x14ac:dyDescent="0.25">
      <c r="A17" s="9" t="s">
        <v>14</v>
      </c>
      <c r="B17" s="15">
        <v>35352.300000000003</v>
      </c>
      <c r="C17" s="15">
        <v>37012.6</v>
      </c>
      <c r="D17" s="15">
        <v>40267.699999999997</v>
      </c>
      <c r="E17" s="15">
        <v>39934.6</v>
      </c>
      <c r="F17" s="15">
        <v>41601.199999999997</v>
      </c>
      <c r="G17" s="15">
        <v>43499.8</v>
      </c>
      <c r="H17" s="15">
        <v>44764</v>
      </c>
      <c r="I17" s="15">
        <v>49034.9</v>
      </c>
      <c r="J17" s="15">
        <v>53594.400000000001</v>
      </c>
      <c r="K17" s="15">
        <v>59462.1</v>
      </c>
      <c r="L17" s="15">
        <v>62367.9</v>
      </c>
      <c r="M17" s="15">
        <v>59488.800000000003</v>
      </c>
      <c r="N17" s="15">
        <v>65714.3</v>
      </c>
      <c r="O17" s="15">
        <v>67379.199999999997</v>
      </c>
      <c r="P17" s="15">
        <v>71709.399999999994</v>
      </c>
      <c r="Q17" s="15">
        <v>72549.399999999994</v>
      </c>
      <c r="R17" s="15">
        <v>78028.2</v>
      </c>
      <c r="S17" s="15">
        <v>81022.7</v>
      </c>
      <c r="T17" s="15">
        <v>86745.9</v>
      </c>
      <c r="U17" s="15">
        <v>94436.7</v>
      </c>
      <c r="V17" s="15">
        <v>101693.5</v>
      </c>
      <c r="W17" s="15">
        <v>99414.3</v>
      </c>
      <c r="X17" s="15">
        <v>99909.171000000002</v>
      </c>
      <c r="Y17" s="15">
        <v>99456.919000000009</v>
      </c>
      <c r="Z17" s="15">
        <v>105874.64599999999</v>
      </c>
      <c r="AA17" s="15">
        <v>112109.595</v>
      </c>
      <c r="AB17" s="15">
        <v>118386</v>
      </c>
      <c r="AC17" s="15">
        <v>125707</v>
      </c>
      <c r="AD17" s="15">
        <v>128221</v>
      </c>
      <c r="AE17" s="15">
        <v>122730.336</v>
      </c>
      <c r="AF17" s="15">
        <v>124828</v>
      </c>
      <c r="AG17" s="1"/>
      <c r="AH17" s="1"/>
      <c r="AI17" s="1"/>
      <c r="AJ17" s="1"/>
      <c r="AK17" s="1"/>
      <c r="AL17" s="1"/>
    </row>
    <row r="18" spans="1:38" x14ac:dyDescent="0.25">
      <c r="A18" s="23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5"/>
      <c r="AC18" s="5"/>
      <c r="AD18" s="5"/>
      <c r="AE18" s="5"/>
      <c r="AF18" s="5"/>
      <c r="AG18" s="1"/>
      <c r="AH18" s="1"/>
      <c r="AI18" s="1"/>
      <c r="AJ18" s="1"/>
      <c r="AK18" s="1"/>
      <c r="AL18" s="1"/>
    </row>
    <row r="19" spans="1:38" x14ac:dyDescent="0.25">
      <c r="A19" s="22" t="s">
        <v>16</v>
      </c>
      <c r="B19" s="23"/>
      <c r="C19" s="23"/>
      <c r="D19" s="23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5"/>
      <c r="AD19" s="21"/>
      <c r="AE19" s="8"/>
      <c r="AF19" s="1"/>
      <c r="AG19" s="1"/>
      <c r="AH19" s="1"/>
      <c r="AI19" s="1"/>
      <c r="AJ19" s="1"/>
      <c r="AK19" s="1"/>
      <c r="AL19" s="1"/>
    </row>
    <row r="20" spans="1:38" x14ac:dyDescent="0.25">
      <c r="A20" s="16"/>
      <c r="B20" s="25"/>
      <c r="C20" s="21"/>
      <c r="D20" s="2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4"/>
      <c r="AF20" s="3"/>
      <c r="AG20" s="3"/>
      <c r="AH20" s="3"/>
      <c r="AI20" s="1"/>
      <c r="AJ20" s="1"/>
      <c r="AK20" s="1"/>
      <c r="AL20" s="1"/>
    </row>
    <row r="21" spans="1:38" x14ac:dyDescent="0.25">
      <c r="A21" s="2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2"/>
      <c r="AH21" s="2"/>
      <c r="AI21" s="8"/>
      <c r="AJ21" s="8"/>
      <c r="AK21" s="8"/>
      <c r="AL21" s="8"/>
    </row>
    <row r="22" spans="1:38" x14ac:dyDescent="0.2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2"/>
      <c r="AH22" s="2"/>
      <c r="AI22" s="8"/>
      <c r="AJ22" s="8"/>
      <c r="AK22" s="8"/>
      <c r="AL2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workbookViewId="0">
      <selection activeCell="C31" sqref="C31"/>
    </sheetView>
  </sheetViews>
  <sheetFormatPr baseColWidth="10" defaultRowHeight="15" x14ac:dyDescent="0.25"/>
  <cols>
    <col min="1" max="1" width="25.7109375" customWidth="1"/>
  </cols>
  <sheetData>
    <row r="1" spans="1:38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8"/>
      <c r="AF1" s="8"/>
    </row>
    <row r="2" spans="1:38" x14ac:dyDescent="0.25">
      <c r="A2" s="12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9"/>
      <c r="Y2" s="7"/>
      <c r="Z2" s="7"/>
      <c r="AA2" s="7"/>
      <c r="AB2" s="7"/>
      <c r="AC2" s="7"/>
      <c r="AD2" s="7"/>
      <c r="AE2" s="8"/>
      <c r="AF2" s="8"/>
    </row>
    <row r="3" spans="1:38" x14ac:dyDescent="0.25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0"/>
      <c r="Z3" s="10"/>
      <c r="AA3" s="10"/>
      <c r="AB3" s="10"/>
      <c r="AC3" s="10"/>
      <c r="AD3" s="10"/>
      <c r="AE3" s="12"/>
    </row>
    <row r="4" spans="1:38" s="59" customFormat="1" x14ac:dyDescent="0.25">
      <c r="A4" s="60"/>
      <c r="B4" s="61">
        <v>1980</v>
      </c>
      <c r="C4" s="61">
        <v>1981</v>
      </c>
      <c r="D4" s="61">
        <v>1982</v>
      </c>
      <c r="E4" s="61">
        <v>1983</v>
      </c>
      <c r="F4" s="61">
        <v>1984</v>
      </c>
      <c r="G4" s="61">
        <v>1985</v>
      </c>
      <c r="H4" s="61">
        <v>1986</v>
      </c>
      <c r="I4" s="61">
        <v>1987</v>
      </c>
      <c r="J4" s="61">
        <v>1988</v>
      </c>
      <c r="K4" s="61">
        <v>1989</v>
      </c>
      <c r="L4" s="61">
        <v>1990</v>
      </c>
      <c r="M4" s="61">
        <v>1991</v>
      </c>
      <c r="N4" s="61">
        <v>1992</v>
      </c>
      <c r="O4" s="61">
        <v>1993</v>
      </c>
      <c r="P4" s="61">
        <v>1994</v>
      </c>
      <c r="Q4" s="61">
        <v>1995</v>
      </c>
      <c r="R4" s="61">
        <v>1996</v>
      </c>
      <c r="S4" s="61">
        <v>1997</v>
      </c>
      <c r="T4" s="61">
        <v>1998</v>
      </c>
      <c r="U4" s="61">
        <v>1999</v>
      </c>
      <c r="V4" s="61">
        <v>2000</v>
      </c>
      <c r="W4" s="61">
        <v>2001</v>
      </c>
      <c r="X4" s="61">
        <v>2002</v>
      </c>
      <c r="Y4" s="61">
        <v>2003</v>
      </c>
      <c r="Z4" s="61">
        <v>2004</v>
      </c>
      <c r="AA4" s="61">
        <v>2005</v>
      </c>
      <c r="AB4" s="61">
        <v>2006</v>
      </c>
      <c r="AC4" s="61">
        <v>2007</v>
      </c>
      <c r="AD4" s="61">
        <v>2008</v>
      </c>
      <c r="AE4" s="14"/>
      <c r="AF4" s="14"/>
    </row>
    <row r="5" spans="1:38" s="59" customFormat="1" x14ac:dyDescent="0.25">
      <c r="A5" s="57" t="s">
        <v>2</v>
      </c>
      <c r="B5" s="58">
        <v>21975.1</v>
      </c>
      <c r="C5" s="58">
        <v>22874.2</v>
      </c>
      <c r="D5" s="58">
        <v>24687.9</v>
      </c>
      <c r="E5" s="58">
        <v>23403.7</v>
      </c>
      <c r="F5" s="58">
        <v>24868.400000000001</v>
      </c>
      <c r="G5" s="58">
        <v>26375</v>
      </c>
      <c r="H5" s="58">
        <v>26021.9</v>
      </c>
      <c r="I5" s="58">
        <v>28477</v>
      </c>
      <c r="J5" s="58">
        <v>31406.6</v>
      </c>
      <c r="K5" s="58">
        <v>34894.199999999997</v>
      </c>
      <c r="L5" s="58">
        <v>36958.800000000003</v>
      </c>
      <c r="M5" s="58">
        <v>34409.9</v>
      </c>
      <c r="N5" s="58">
        <v>39615.5</v>
      </c>
      <c r="O5" s="58">
        <v>40783.4</v>
      </c>
      <c r="P5" s="58">
        <v>44147.3</v>
      </c>
      <c r="Q5" s="58">
        <v>44664.9</v>
      </c>
      <c r="R5" s="58">
        <v>47988.2</v>
      </c>
      <c r="S5" s="58">
        <v>50648.2</v>
      </c>
      <c r="T5" s="58">
        <v>54843.4</v>
      </c>
      <c r="U5" s="58">
        <v>60435.199999999997</v>
      </c>
      <c r="V5" s="58">
        <v>66971.5</v>
      </c>
      <c r="W5" s="58">
        <v>67144.399999999994</v>
      </c>
      <c r="X5" s="58">
        <v>68642.282999999996</v>
      </c>
      <c r="Y5" s="58">
        <v>69393.004000000001</v>
      </c>
      <c r="Z5" s="58">
        <v>76065.205000000002</v>
      </c>
      <c r="AA5" s="58">
        <v>81969.319000000003</v>
      </c>
      <c r="AB5" s="58">
        <v>87778</v>
      </c>
      <c r="AC5" s="58">
        <v>94786</v>
      </c>
      <c r="AD5" s="58">
        <v>97832</v>
      </c>
      <c r="AE5" s="15"/>
      <c r="AF5" s="15"/>
    </row>
    <row r="6" spans="1:38" x14ac:dyDescent="0.25">
      <c r="A6" s="16"/>
      <c r="B6" s="25"/>
      <c r="C6" s="21"/>
      <c r="D6" s="2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4"/>
      <c r="AF6" s="3"/>
      <c r="AG6" s="3"/>
      <c r="AH6" s="3"/>
      <c r="AI6" s="1"/>
      <c r="AJ6" s="1"/>
      <c r="AK6" s="1"/>
      <c r="AL6" s="1"/>
    </row>
    <row r="7" spans="1:38" x14ac:dyDescent="0.25">
      <c r="A7" s="2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"/>
      <c r="AH7" s="2"/>
      <c r="AI7" s="8"/>
      <c r="AJ7" s="8"/>
      <c r="AK7" s="8"/>
      <c r="AL7" s="8"/>
    </row>
    <row r="8" spans="1:38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2"/>
      <c r="AH8" s="2"/>
      <c r="AI8" s="8"/>
      <c r="AJ8" s="8"/>
      <c r="AK8" s="8"/>
      <c r="AL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="120" zoomScaleNormal="120" workbookViewId="0">
      <selection activeCell="G16" sqref="G16"/>
    </sheetView>
  </sheetViews>
  <sheetFormatPr baseColWidth="10" defaultRowHeight="15.75" x14ac:dyDescent="0.25"/>
  <cols>
    <col min="1" max="1" width="12" style="31" customWidth="1"/>
    <col min="2" max="2" width="15.140625" customWidth="1"/>
    <col min="4" max="4" width="18" style="35" customWidth="1"/>
    <col min="5" max="5" width="28.7109375" style="35" customWidth="1"/>
    <col min="6" max="6" width="23.5703125" style="35" customWidth="1"/>
    <col min="8" max="8" width="12.85546875" bestFit="1" customWidth="1"/>
  </cols>
  <sheetData>
    <row r="1" spans="1:26" ht="51.75" thickBot="1" x14ac:dyDescent="0.3">
      <c r="A1" s="55" t="s">
        <v>17</v>
      </c>
      <c r="B1" s="37" t="s">
        <v>45</v>
      </c>
      <c r="C1" s="36" t="s">
        <v>18</v>
      </c>
      <c r="D1" s="34" t="s">
        <v>19</v>
      </c>
      <c r="E1" s="38" t="s">
        <v>51</v>
      </c>
      <c r="F1" s="39" t="s">
        <v>46</v>
      </c>
      <c r="G1" s="40" t="s">
        <v>47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6" ht="21.75" thickTop="1" thickBot="1" x14ac:dyDescent="0.3">
      <c r="A2" s="30">
        <v>1980</v>
      </c>
      <c r="B2" s="29">
        <v>21975.1</v>
      </c>
      <c r="C2" s="29">
        <f>A2</f>
        <v>1980</v>
      </c>
      <c r="D2" s="35">
        <f>LN(B2)</f>
        <v>9.9976652731687352</v>
      </c>
      <c r="E2" s="41">
        <f>$H$20*EXP($H$21*A2)</f>
        <v>20374.421833701625</v>
      </c>
      <c r="F2" s="41">
        <f>$H$2*EXP($H$3*A2)</f>
        <v>17405.652162535804</v>
      </c>
      <c r="G2" s="48" t="s">
        <v>41</v>
      </c>
      <c r="H2" s="49">
        <f>4*10^(-44)</f>
        <v>3.9999999999999998E-44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6" ht="21.75" thickTop="1" thickBot="1" x14ac:dyDescent="0.3">
      <c r="A3" s="30">
        <v>1981</v>
      </c>
      <c r="B3" s="29">
        <v>22874.2</v>
      </c>
      <c r="C3" s="29">
        <f t="shared" ref="C3:C30" si="0">A3</f>
        <v>1981</v>
      </c>
      <c r="D3" s="35">
        <f t="shared" ref="D3:D30" si="1">LN(B3)</f>
        <v>10.037764916854568</v>
      </c>
      <c r="E3" s="41">
        <f t="shared" ref="E3:E32" si="2">$H$20*EXP($H$21*A3)</f>
        <v>21535.95482690111</v>
      </c>
      <c r="F3" s="41">
        <f t="shared" ref="F3:F32" si="3">$H$2*EXP($H$3*A3)</f>
        <v>18397.135817385839</v>
      </c>
      <c r="G3" s="48" t="s">
        <v>43</v>
      </c>
      <c r="H3" s="50">
        <v>5.5399999999999998E-2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6" ht="21.75" thickTop="1" thickBot="1" x14ac:dyDescent="0.3">
      <c r="A4" s="30">
        <v>1982</v>
      </c>
      <c r="B4" s="29">
        <v>24687.9</v>
      </c>
      <c r="C4" s="29">
        <f t="shared" si="0"/>
        <v>1982</v>
      </c>
      <c r="D4" s="35">
        <f t="shared" si="1"/>
        <v>10.114068524043864</v>
      </c>
      <c r="E4" s="41">
        <f t="shared" si="2"/>
        <v>22763.706086577527</v>
      </c>
      <c r="F4" s="41">
        <f t="shared" si="3"/>
        <v>19445.097668436181</v>
      </c>
      <c r="G4" s="56" t="s">
        <v>48</v>
      </c>
      <c r="H4" s="50">
        <v>0.9909</v>
      </c>
      <c r="I4" s="15"/>
      <c r="J4" t="s">
        <v>20</v>
      </c>
      <c r="S4" s="15"/>
      <c r="T4" s="27"/>
    </row>
    <row r="5" spans="1:26" ht="21.75" thickTop="1" thickBot="1" x14ac:dyDescent="0.3">
      <c r="A5" s="30">
        <v>1983</v>
      </c>
      <c r="B5" s="29">
        <v>23403.7</v>
      </c>
      <c r="C5" s="29">
        <f t="shared" si="0"/>
        <v>1983</v>
      </c>
      <c r="D5" s="35">
        <f t="shared" si="1"/>
        <v>10.060649408504316</v>
      </c>
      <c r="E5" s="41">
        <f t="shared" si="2"/>
        <v>24061.450674516047</v>
      </c>
      <c r="F5" s="41">
        <f t="shared" si="3"/>
        <v>20552.754900993918</v>
      </c>
      <c r="G5" s="18"/>
      <c r="H5" s="18"/>
      <c r="I5" s="18"/>
      <c r="S5" s="18"/>
      <c r="T5" s="18"/>
    </row>
    <row r="6" spans="1:26" ht="21.75" thickTop="1" thickBot="1" x14ac:dyDescent="0.3">
      <c r="A6" s="30">
        <v>1984</v>
      </c>
      <c r="B6" s="29">
        <v>24868.400000000001</v>
      </c>
      <c r="C6" s="29">
        <f t="shared" si="0"/>
        <v>1984</v>
      </c>
      <c r="D6" s="35">
        <f t="shared" si="1"/>
        <v>10.12135320018829</v>
      </c>
      <c r="E6" s="41">
        <f t="shared" si="2"/>
        <v>25433.178866403337</v>
      </c>
      <c r="F6" s="41">
        <f t="shared" si="3"/>
        <v>21723.507961906838</v>
      </c>
      <c r="G6" s="18"/>
      <c r="H6" s="18"/>
      <c r="I6" s="18"/>
      <c r="J6" s="45" t="s">
        <v>21</v>
      </c>
      <c r="K6" s="45"/>
      <c r="S6" s="18"/>
      <c r="T6" s="18"/>
    </row>
    <row r="7" spans="1:26" ht="21.75" thickTop="1" thickBot="1" x14ac:dyDescent="0.3">
      <c r="A7" s="30">
        <v>1985</v>
      </c>
      <c r="B7" s="29">
        <v>26375</v>
      </c>
      <c r="C7" s="29">
        <f t="shared" si="0"/>
        <v>1985</v>
      </c>
      <c r="D7" s="35">
        <f t="shared" si="1"/>
        <v>10.180171870778368</v>
      </c>
      <c r="E7" s="41">
        <f t="shared" si="2"/>
        <v>26883.108421038069</v>
      </c>
      <c r="F7" s="41">
        <f t="shared" si="3"/>
        <v>22960.950998749166</v>
      </c>
      <c r="G7" s="18"/>
      <c r="H7" s="18"/>
      <c r="I7" s="18"/>
      <c r="J7" s="42" t="s">
        <v>22</v>
      </c>
      <c r="K7" s="42">
        <v>0.99544272859023974</v>
      </c>
      <c r="S7" s="18"/>
      <c r="T7" s="18"/>
    </row>
    <row r="8" spans="1:26" ht="21.75" thickTop="1" thickBot="1" x14ac:dyDescent="0.3">
      <c r="A8" s="30">
        <v>1986</v>
      </c>
      <c r="B8" s="29">
        <v>26021.9</v>
      </c>
      <c r="C8" s="29">
        <f t="shared" si="0"/>
        <v>1986</v>
      </c>
      <c r="D8" s="35">
        <f t="shared" si="1"/>
        <v>10.166693770153877</v>
      </c>
      <c r="E8" s="41">
        <f t="shared" si="2"/>
        <v>28415.697548998112</v>
      </c>
      <c r="F8" s="41">
        <f t="shared" si="3"/>
        <v>24268.882893658167</v>
      </c>
      <c r="G8" s="28"/>
      <c r="H8" s="51" t="s">
        <v>48</v>
      </c>
      <c r="I8" s="52">
        <f>K8</f>
        <v>0.99090622590318167</v>
      </c>
      <c r="J8" s="42" t="s">
        <v>23</v>
      </c>
      <c r="K8" s="46">
        <v>0.99090622590318167</v>
      </c>
      <c r="S8" s="28"/>
      <c r="T8" s="28"/>
    </row>
    <row r="9" spans="1:26" ht="21.75" thickTop="1" thickBot="1" x14ac:dyDescent="0.3">
      <c r="A9" s="30">
        <v>1987</v>
      </c>
      <c r="B9" s="29">
        <v>28477</v>
      </c>
      <c r="C9" s="29">
        <f t="shared" si="0"/>
        <v>1987</v>
      </c>
      <c r="D9" s="35">
        <f t="shared" si="1"/>
        <v>10.25685202289892</v>
      </c>
      <c r="E9" s="41">
        <f t="shared" si="2"/>
        <v>30035.658620646474</v>
      </c>
      <c r="F9" s="41">
        <f t="shared" si="3"/>
        <v>25651.318925691321</v>
      </c>
      <c r="G9" s="15"/>
      <c r="H9" s="15"/>
      <c r="I9" s="15"/>
      <c r="J9" s="42" t="s">
        <v>23</v>
      </c>
      <c r="K9" s="42">
        <v>0.99056941945515142</v>
      </c>
      <c r="S9" s="15"/>
      <c r="T9" s="15"/>
    </row>
    <row r="10" spans="1:26" ht="21.75" thickTop="1" thickBot="1" x14ac:dyDescent="0.3">
      <c r="A10" s="30">
        <v>1988</v>
      </c>
      <c r="B10" s="29">
        <v>31406.6</v>
      </c>
      <c r="C10" s="29">
        <f t="shared" si="0"/>
        <v>1988</v>
      </c>
      <c r="D10" s="35">
        <f t="shared" si="1"/>
        <v>10.354773340892097</v>
      </c>
      <c r="E10" s="41">
        <f t="shared" si="2"/>
        <v>31747.972655622369</v>
      </c>
      <c r="F10" s="41">
        <f t="shared" si="3"/>
        <v>27112.503097515139</v>
      </c>
      <c r="G10" s="20"/>
      <c r="H10" s="20"/>
      <c r="I10" s="20"/>
      <c r="J10" s="42" t="s">
        <v>24</v>
      </c>
      <c r="K10" s="42">
        <v>4.605461462661431E-2</v>
      </c>
      <c r="S10" s="20"/>
      <c r="T10" s="20"/>
    </row>
    <row r="11" spans="1:26" ht="21.75" thickTop="1" thickBot="1" x14ac:dyDescent="0.3">
      <c r="A11" s="30">
        <v>1989</v>
      </c>
      <c r="B11" s="29">
        <v>34894.199999999997</v>
      </c>
      <c r="C11" s="29">
        <f t="shared" si="0"/>
        <v>1989</v>
      </c>
      <c r="D11" s="35">
        <f t="shared" si="1"/>
        <v>10.46007590526783</v>
      </c>
      <c r="E11" s="41">
        <f t="shared" si="2"/>
        <v>33557.904638364707</v>
      </c>
      <c r="F11" s="41">
        <f t="shared" si="3"/>
        <v>28656.921164257303</v>
      </c>
      <c r="G11" s="20"/>
      <c r="H11" s="20"/>
      <c r="I11" s="20"/>
      <c r="J11" s="43" t="s">
        <v>25</v>
      </c>
      <c r="K11" s="43">
        <v>29</v>
      </c>
      <c r="S11" s="20"/>
      <c r="T11" s="20"/>
    </row>
    <row r="12" spans="1:26" ht="21.75" thickTop="1" thickBot="1" x14ac:dyDescent="0.3">
      <c r="A12" s="30">
        <v>1990</v>
      </c>
      <c r="B12" s="29">
        <v>36958.800000000003</v>
      </c>
      <c r="C12" s="29">
        <f t="shared" si="0"/>
        <v>1990</v>
      </c>
      <c r="D12" s="35">
        <f t="shared" si="1"/>
        <v>10.51755905769607</v>
      </c>
      <c r="E12" s="41">
        <f t="shared" si="2"/>
        <v>35471.019706770618</v>
      </c>
      <c r="F12" s="41">
        <f t="shared" si="3"/>
        <v>30289.314404531484</v>
      </c>
      <c r="G12" s="20"/>
      <c r="H12" s="20"/>
      <c r="I12" s="20"/>
      <c r="S12" s="20"/>
      <c r="T12" s="20"/>
    </row>
    <row r="13" spans="1:26" ht="21.75" thickTop="1" thickBot="1" x14ac:dyDescent="0.3">
      <c r="A13" s="30">
        <v>1991</v>
      </c>
      <c r="B13" s="29">
        <v>34409.9</v>
      </c>
      <c r="C13" s="29">
        <f t="shared" si="0"/>
        <v>1991</v>
      </c>
      <c r="D13" s="35">
        <f t="shared" si="1"/>
        <v>10.446099592655365</v>
      </c>
      <c r="E13" s="41">
        <f t="shared" si="2"/>
        <v>37493.200263752275</v>
      </c>
      <c r="F13" s="41">
        <f t="shared" si="3"/>
        <v>32014.694175899465</v>
      </c>
      <c r="G13" s="15"/>
      <c r="H13" s="15"/>
      <c r="I13" s="15"/>
      <c r="J13" t="s">
        <v>26</v>
      </c>
      <c r="S13" s="15"/>
      <c r="T13" s="15"/>
    </row>
    <row r="14" spans="1:26" ht="21.75" thickTop="1" thickBot="1" x14ac:dyDescent="0.3">
      <c r="A14" s="30">
        <v>1992</v>
      </c>
      <c r="B14" s="29">
        <v>39615.5</v>
      </c>
      <c r="C14" s="29">
        <f t="shared" si="0"/>
        <v>1992</v>
      </c>
      <c r="D14" s="35">
        <f t="shared" si="1"/>
        <v>10.586975734801454</v>
      </c>
      <c r="E14" s="41">
        <f t="shared" si="2"/>
        <v>39630.664064317556</v>
      </c>
      <c r="F14" s="41">
        <f t="shared" si="3"/>
        <v>33838.357299464609</v>
      </c>
      <c r="G14" s="20"/>
      <c r="H14" s="20"/>
      <c r="I14" s="20"/>
      <c r="J14" s="44"/>
      <c r="K14" s="44" t="s">
        <v>27</v>
      </c>
      <c r="L14" s="44" t="s">
        <v>28</v>
      </c>
      <c r="M14" s="44" t="s">
        <v>29</v>
      </c>
      <c r="N14" s="44" t="s">
        <v>30</v>
      </c>
      <c r="O14" s="44" t="s">
        <v>31</v>
      </c>
      <c r="S14" s="20"/>
      <c r="T14" s="20"/>
    </row>
    <row r="15" spans="1:26" ht="21.75" thickTop="1" thickBot="1" x14ac:dyDescent="0.3">
      <c r="A15" s="30">
        <v>1993</v>
      </c>
      <c r="B15" s="29">
        <v>40783.4</v>
      </c>
      <c r="C15" s="29">
        <f t="shared" si="0"/>
        <v>1993</v>
      </c>
      <c r="D15" s="35">
        <f t="shared" si="1"/>
        <v>10.616030414856052</v>
      </c>
      <c r="E15" s="41">
        <f t="shared" si="2"/>
        <v>41889.983333784105</v>
      </c>
      <c r="F15" s="41">
        <f t="shared" si="3"/>
        <v>35765.902320823159</v>
      </c>
      <c r="G15" s="20"/>
      <c r="H15" s="20"/>
      <c r="I15" s="20"/>
      <c r="J15" s="42" t="s">
        <v>32</v>
      </c>
      <c r="K15" s="42">
        <v>1</v>
      </c>
      <c r="L15" s="42">
        <v>6.2401993652460375</v>
      </c>
      <c r="M15" s="42">
        <v>6.2401993652460375</v>
      </c>
      <c r="N15" s="42">
        <v>2942.0642974567213</v>
      </c>
      <c r="O15" s="42">
        <v>4.2377020481239549E-29</v>
      </c>
      <c r="S15" s="20"/>
      <c r="T15" s="20"/>
    </row>
    <row r="16" spans="1:26" ht="21.75" thickTop="1" thickBot="1" x14ac:dyDescent="0.3">
      <c r="A16" s="30">
        <v>1994</v>
      </c>
      <c r="B16" s="29">
        <v>44147.3</v>
      </c>
      <c r="C16" s="29">
        <f t="shared" si="0"/>
        <v>1994</v>
      </c>
      <c r="D16" s="35">
        <f t="shared" si="1"/>
        <v>10.695287049009165</v>
      </c>
      <c r="E16" s="41">
        <f t="shared" si="2"/>
        <v>44278.104975905168</v>
      </c>
      <c r="F16" s="41">
        <f t="shared" si="3"/>
        <v>37803.246697288254</v>
      </c>
      <c r="G16" s="15"/>
      <c r="H16" s="15"/>
      <c r="I16" s="15"/>
      <c r="J16" s="42" t="s">
        <v>33</v>
      </c>
      <c r="K16" s="42">
        <v>27</v>
      </c>
      <c r="L16" s="42">
        <v>5.7267743266960831E-2</v>
      </c>
      <c r="M16" s="42">
        <v>2.1210275284059567E-3</v>
      </c>
      <c r="N16" s="42"/>
      <c r="O16" s="42"/>
      <c r="S16" s="15"/>
      <c r="T16" s="15"/>
      <c r="U16" s="1"/>
      <c r="V16" s="1"/>
      <c r="W16" s="1"/>
      <c r="X16" s="1"/>
      <c r="Y16" s="1"/>
      <c r="Z16" s="1"/>
    </row>
    <row r="17" spans="1:18" ht="21.75" thickTop="1" thickBot="1" x14ac:dyDescent="0.3">
      <c r="A17" s="30">
        <v>1995</v>
      </c>
      <c r="B17" s="29">
        <v>44664.9</v>
      </c>
      <c r="C17" s="29">
        <f t="shared" si="0"/>
        <v>1995</v>
      </c>
      <c r="D17" s="35">
        <f t="shared" si="1"/>
        <v>10.706943237243923</v>
      </c>
      <c r="E17" s="41">
        <f t="shared" si="2"/>
        <v>46802.371933056602</v>
      </c>
      <c r="F17" s="41">
        <f t="shared" si="3"/>
        <v>39956.644964162748</v>
      </c>
      <c r="J17" s="43" t="s">
        <v>14</v>
      </c>
      <c r="K17" s="43">
        <v>28</v>
      </c>
      <c r="L17" s="43">
        <v>6.2974671085129987</v>
      </c>
      <c r="M17" s="43"/>
      <c r="N17" s="43"/>
      <c r="O17" s="43"/>
    </row>
    <row r="18" spans="1:18" ht="21.75" thickTop="1" thickBot="1" x14ac:dyDescent="0.3">
      <c r="A18" s="30">
        <v>1996</v>
      </c>
      <c r="B18" s="29">
        <v>47988.2</v>
      </c>
      <c r="C18" s="29">
        <f t="shared" si="0"/>
        <v>1996</v>
      </c>
      <c r="D18" s="35">
        <f t="shared" si="1"/>
        <v>10.778710426334728</v>
      </c>
      <c r="E18" s="41">
        <f t="shared" si="2"/>
        <v>49470.545764145703</v>
      </c>
      <c r="F18" s="41">
        <f t="shared" si="3"/>
        <v>42232.707935815379</v>
      </c>
    </row>
    <row r="19" spans="1:18" ht="21.75" thickTop="1" thickBot="1" x14ac:dyDescent="0.3">
      <c r="A19" s="30">
        <v>1997</v>
      </c>
      <c r="B19" s="29">
        <v>50648.2</v>
      </c>
      <c r="C19" s="29">
        <f t="shared" si="0"/>
        <v>1997</v>
      </c>
      <c r="D19" s="35">
        <f t="shared" si="1"/>
        <v>10.832658971039416</v>
      </c>
      <c r="E19" s="41">
        <f t="shared" si="2"/>
        <v>52290.830509678563</v>
      </c>
      <c r="F19" s="41">
        <f t="shared" si="3"/>
        <v>44638.423000519091</v>
      </c>
      <c r="J19" s="44"/>
      <c r="K19" s="44" t="s">
        <v>34</v>
      </c>
      <c r="L19" s="44" t="s">
        <v>24</v>
      </c>
      <c r="M19" s="44" t="s">
        <v>35</v>
      </c>
      <c r="N19" s="44" t="s">
        <v>36</v>
      </c>
      <c r="O19" s="44" t="s">
        <v>37</v>
      </c>
      <c r="P19" s="44" t="s">
        <v>38</v>
      </c>
      <c r="Q19" s="44" t="s">
        <v>39</v>
      </c>
      <c r="R19" s="44" t="s">
        <v>40</v>
      </c>
    </row>
    <row r="20" spans="1:18" ht="21.75" thickTop="1" thickBot="1" x14ac:dyDescent="0.3">
      <c r="A20" s="30">
        <v>1998</v>
      </c>
      <c r="B20" s="29">
        <v>54843.4</v>
      </c>
      <c r="C20" s="29">
        <f t="shared" si="0"/>
        <v>1998</v>
      </c>
      <c r="D20" s="35">
        <f t="shared" si="1"/>
        <v>10.912237130295631</v>
      </c>
      <c r="E20" s="41">
        <f t="shared" si="2"/>
        <v>55271.897917360438</v>
      </c>
      <c r="F20" s="41">
        <f t="shared" si="3"/>
        <v>47181.175571351152</v>
      </c>
      <c r="G20" s="47" t="s">
        <v>41</v>
      </c>
      <c r="H20" s="47">
        <f>EXP(K20)</f>
        <v>4.2952263483803276E-44</v>
      </c>
      <c r="I20" t="s">
        <v>49</v>
      </c>
      <c r="J20" s="42" t="s">
        <v>42</v>
      </c>
      <c r="K20" s="42">
        <v>-99.856239837252616</v>
      </c>
      <c r="L20" s="42">
        <v>2.0382343225511792</v>
      </c>
      <c r="M20" s="42">
        <v>-48.991540733288417</v>
      </c>
      <c r="N20" s="42">
        <v>6.4424972320233656E-28</v>
      </c>
      <c r="O20" s="42">
        <v>-104.03835122000065</v>
      </c>
      <c r="P20" s="42">
        <v>-95.674128454504583</v>
      </c>
      <c r="Q20" s="42">
        <v>-104.03835122000065</v>
      </c>
      <c r="R20" s="42">
        <v>-95.674128454504583</v>
      </c>
    </row>
    <row r="21" spans="1:18" ht="21.75" thickTop="1" thickBot="1" x14ac:dyDescent="0.3">
      <c r="A21" s="30">
        <v>1999</v>
      </c>
      <c r="B21" s="29">
        <v>60435.199999999997</v>
      </c>
      <c r="C21" s="29">
        <f t="shared" si="0"/>
        <v>1999</v>
      </c>
      <c r="D21" s="35">
        <f t="shared" si="1"/>
        <v>11.009326995628696</v>
      </c>
      <c r="E21" s="41">
        <f t="shared" si="2"/>
        <v>58422.914105784184</v>
      </c>
      <c r="F21" s="41">
        <f t="shared" si="3"/>
        <v>49868.771759001087</v>
      </c>
      <c r="G21" s="47" t="s">
        <v>43</v>
      </c>
      <c r="H21" s="47">
        <f>K21</f>
        <v>5.5443573433686374E-2</v>
      </c>
      <c r="I21" t="s">
        <v>50</v>
      </c>
      <c r="J21" s="43" t="s">
        <v>44</v>
      </c>
      <c r="K21" s="43">
        <v>5.5443573433686374E-2</v>
      </c>
      <c r="L21" s="43">
        <v>1.0221747145170482E-3</v>
      </c>
      <c r="M21" s="43">
        <v>54.240799196331189</v>
      </c>
      <c r="N21" s="43">
        <v>4.2377020481239549E-29</v>
      </c>
      <c r="O21" s="43">
        <v>5.3346244161265773E-2</v>
      </c>
      <c r="P21" s="43">
        <v>5.7540902706106976E-2</v>
      </c>
      <c r="Q21" s="43">
        <v>5.3346244161265773E-2</v>
      </c>
      <c r="R21" s="43">
        <v>5.7540902706106976E-2</v>
      </c>
    </row>
    <row r="22" spans="1:18" ht="21.75" thickTop="1" thickBot="1" x14ac:dyDescent="0.3">
      <c r="A22" s="30">
        <v>2000</v>
      </c>
      <c r="B22" s="29">
        <v>66971.5</v>
      </c>
      <c r="C22" s="29">
        <f t="shared" si="0"/>
        <v>2000</v>
      </c>
      <c r="D22" s="35">
        <f t="shared" si="1"/>
        <v>11.112022434741959</v>
      </c>
      <c r="E22" s="41">
        <f t="shared" si="2"/>
        <v>61753.567748210364</v>
      </c>
      <c r="F22" s="41">
        <f t="shared" si="3"/>
        <v>52709.462336106881</v>
      </c>
    </row>
    <row r="23" spans="1:18" ht="21.75" thickTop="1" thickBot="1" x14ac:dyDescent="0.3">
      <c r="A23" s="30">
        <v>2001</v>
      </c>
      <c r="B23" s="29">
        <v>67144.399999999994</v>
      </c>
      <c r="C23" s="29">
        <f t="shared" si="0"/>
        <v>2001</v>
      </c>
      <c r="D23" s="35">
        <f t="shared" si="1"/>
        <v>11.114600803090326</v>
      </c>
      <c r="E23" s="41">
        <f>$H$20*EXP($H$21*A23)</f>
        <v>65274.09986307496</v>
      </c>
      <c r="F23" s="41">
        <f t="shared" si="3"/>
        <v>55711.968066668138</v>
      </c>
    </row>
    <row r="24" spans="1:18" ht="21.75" thickTop="1" thickBot="1" x14ac:dyDescent="0.3">
      <c r="A24" s="30">
        <v>2002</v>
      </c>
      <c r="B24" s="29">
        <v>68642.282999999996</v>
      </c>
      <c r="C24" s="29">
        <f t="shared" si="0"/>
        <v>2002</v>
      </c>
      <c r="D24" s="35">
        <f t="shared" si="1"/>
        <v>11.136663994098237</v>
      </c>
      <c r="E24" s="41">
        <f t="shared" si="2"/>
        <v>68995.335302843261</v>
      </c>
      <c r="F24" s="41">
        <f t="shared" si="3"/>
        <v>58885.506478318268</v>
      </c>
    </row>
    <row r="25" spans="1:18" ht="21.75" thickTop="1" thickBot="1" x14ac:dyDescent="0.3">
      <c r="A25" s="30">
        <v>2003</v>
      </c>
      <c r="B25" s="29">
        <v>69393.004000000001</v>
      </c>
      <c r="C25" s="29">
        <f t="shared" si="0"/>
        <v>2003</v>
      </c>
      <c r="D25" s="35">
        <f t="shared" si="1"/>
        <v>11.147541334497111</v>
      </c>
      <c r="E25" s="41">
        <f t="shared" si="2"/>
        <v>72928.716038024344</v>
      </c>
      <c r="F25" s="41">
        <f t="shared" si="3"/>
        <v>62239.820159622614</v>
      </c>
    </row>
    <row r="26" spans="1:18" ht="21.75" thickTop="1" thickBot="1" x14ac:dyDescent="0.3">
      <c r="A26" s="30">
        <v>2004</v>
      </c>
      <c r="B26" s="29">
        <v>76065.205000000002</v>
      </c>
      <c r="C26" s="29">
        <f t="shared" si="0"/>
        <v>2004</v>
      </c>
      <c r="D26" s="35">
        <f t="shared" si="1"/>
        <v>11.239346211957031</v>
      </c>
      <c r="E26" s="41">
        <f t="shared" si="2"/>
        <v>77086.336338676163</v>
      </c>
      <c r="F26" s="41">
        <f t="shared" si="3"/>
        <v>65785.20666929218</v>
      </c>
    </row>
    <row r="27" spans="1:18" ht="21.75" thickTop="1" thickBot="1" x14ac:dyDescent="0.3">
      <c r="A27" s="30">
        <v>2005</v>
      </c>
      <c r="B27" s="29">
        <v>81969.319000000003</v>
      </c>
      <c r="C27" s="29">
        <f t="shared" si="0"/>
        <v>2005</v>
      </c>
      <c r="D27" s="35">
        <f t="shared" si="1"/>
        <v>11.314100297695035</v>
      </c>
      <c r="E27" s="41">
        <f t="shared" si="2"/>
        <v>81480.979961601537</v>
      </c>
      <c r="F27" s="41">
        <f t="shared" si="3"/>
        <v>69532.550149126037</v>
      </c>
    </row>
    <row r="28" spans="1:18" ht="21.75" thickTop="1" thickBot="1" x14ac:dyDescent="0.3">
      <c r="A28" s="30">
        <v>2006</v>
      </c>
      <c r="B28" s="29">
        <v>87778</v>
      </c>
      <c r="C28" s="29">
        <f t="shared" si="0"/>
        <v>2006</v>
      </c>
      <c r="D28" s="35">
        <f t="shared" si="1"/>
        <v>11.38256617874935</v>
      </c>
      <c r="E28" s="41">
        <f t="shared" si="2"/>
        <v>86126.159457546848</v>
      </c>
      <c r="F28" s="41">
        <f t="shared" si="3"/>
        <v>73493.354737722198</v>
      </c>
    </row>
    <row r="29" spans="1:18" ht="21.75" thickTop="1" thickBot="1" x14ac:dyDescent="0.3">
      <c r="A29" s="30">
        <v>2007</v>
      </c>
      <c r="B29" s="29">
        <v>94786</v>
      </c>
      <c r="C29" s="29">
        <f t="shared" si="0"/>
        <v>2007</v>
      </c>
      <c r="D29" s="35">
        <f t="shared" si="1"/>
        <v>11.459376998012553</v>
      </c>
      <c r="E29" s="41">
        <f t="shared" si="2"/>
        <v>91036.15771929019</v>
      </c>
      <c r="F29" s="41">
        <f t="shared" si="3"/>
        <v>77679.779887558761</v>
      </c>
    </row>
    <row r="30" spans="1:18" ht="21.75" thickTop="1" thickBot="1" x14ac:dyDescent="0.3">
      <c r="A30" s="30">
        <v>2008</v>
      </c>
      <c r="B30" s="29">
        <v>97832</v>
      </c>
      <c r="C30" s="29">
        <f t="shared" si="0"/>
        <v>2008</v>
      </c>
      <c r="D30" s="35">
        <f t="shared" si="1"/>
        <v>11.491007000869207</v>
      </c>
      <c r="E30" s="41">
        <f t="shared" si="2"/>
        <v>96226.071898360882</v>
      </c>
      <c r="F30" s="41">
        <f t="shared" si="3"/>
        <v>82104.677693837919</v>
      </c>
    </row>
    <row r="31" spans="1:18" ht="21.75" thickTop="1" thickBot="1" x14ac:dyDescent="0.3">
      <c r="A31" s="32">
        <v>2009</v>
      </c>
      <c r="B31" s="33">
        <v>93323.736000000004</v>
      </c>
      <c r="C31" s="29"/>
      <c r="E31" s="53">
        <f t="shared" si="2"/>
        <v>101711.85982541027</v>
      </c>
      <c r="F31" s="54">
        <f t="shared" si="3"/>
        <v>86781.632349715015</v>
      </c>
    </row>
    <row r="32" spans="1:18" ht="21.75" thickTop="1" thickBot="1" x14ac:dyDescent="0.3">
      <c r="A32" s="32">
        <v>2010</v>
      </c>
      <c r="B32" s="33">
        <v>95308.260999999999</v>
      </c>
      <c r="C32" s="29"/>
      <c r="E32" s="53">
        <f t="shared" si="2"/>
        <v>107510.38907699897</v>
      </c>
      <c r="F32" s="54">
        <f t="shared" si="3"/>
        <v>91725.001849028966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342900</xdr:rowOff>
              </from>
              <to>
                <xdr:col>3</xdr:col>
                <xdr:colOff>1123950</xdr:colOff>
                <xdr:row>0</xdr:row>
                <xdr:rowOff>657225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8</xdr:col>
                <xdr:colOff>28575</xdr:colOff>
                <xdr:row>0</xdr:row>
                <xdr:rowOff>38100</xdr:rowOff>
              </from>
              <to>
                <xdr:col>12</xdr:col>
                <xdr:colOff>600075</xdr:colOff>
                <xdr:row>0</xdr:row>
                <xdr:rowOff>657225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2</vt:i4>
      </vt:variant>
    </vt:vector>
  </HeadingPairs>
  <TitlesOfParts>
    <vt:vector size="6" baseType="lpstr">
      <vt:lpstr>Source SOeS</vt:lpstr>
      <vt:lpstr>Données Source 1980 à 2008</vt:lpstr>
      <vt:lpstr>Enoncé</vt:lpstr>
      <vt:lpstr>Calculs et Q3, Q4, Q5 </vt:lpstr>
      <vt:lpstr>Q1 Q2 Nuage et courbe tendance</vt:lpstr>
      <vt:lpstr>Q6 Estimations 2 méthodes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brigitte.tribout</dc:creator>
  <cp:lastModifiedBy>Tribout Brgitte</cp:lastModifiedBy>
  <dcterms:created xsi:type="dcterms:W3CDTF">2012-02-09T18:20:58Z</dcterms:created>
  <dcterms:modified xsi:type="dcterms:W3CDTF">2015-09-07T10:35:00Z</dcterms:modified>
</cp:coreProperties>
</file>